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icgov.sharepoint.com/sites/VG000441/D001/Fisheries Policy and Governance/PROSPECTIVE COST RECOVERY/CR SCHEDULE REPORT TEMPLATES/2020-21/"/>
    </mc:Choice>
  </mc:AlternateContent>
  <xr:revisionPtr revIDLastSave="8" documentId="8_{67BADB47-3EC4-445D-99BE-FBB5650E9577}" xr6:coauthVersionLast="44" xr6:coauthVersionMax="44" xr10:uidLastSave="{225B3266-9D1F-403D-8FAE-42D474609E35}"/>
  <bookViews>
    <workbookView xWindow="2835" yWindow="1980" windowWidth="21645" windowHeight="14820" tabRatio="599" xr2:uid="{00000000-000D-0000-FFFF-FFFF00000000}"/>
  </bookViews>
  <sheets>
    <sheet name="Octopus" sheetId="106" r:id="rId1"/>
  </sheets>
  <definedNames>
    <definedName name="ind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06" l="1"/>
  <c r="F8" i="106" s="1"/>
  <c r="H8" i="106" s="1"/>
  <c r="J8" i="106" s="1"/>
  <c r="E5" i="106"/>
  <c r="H5" i="106"/>
  <c r="J5" i="106" s="1"/>
  <c r="F5" i="106"/>
  <c r="D26" i="106"/>
  <c r="D25" i="106"/>
  <c r="D24" i="106"/>
  <c r="H20" i="106"/>
  <c r="F20" i="106" s="1"/>
  <c r="E20" i="106" s="1"/>
  <c r="D23" i="106" l="1"/>
  <c r="D27" i="106"/>
</calcChain>
</file>

<file path=xl/sharedStrings.xml><?xml version="1.0" encoding="utf-8"?>
<sst xmlns="http://schemas.openxmlformats.org/spreadsheetml/2006/main" count="98" uniqueCount="65">
  <si>
    <t>Function</t>
  </si>
  <si>
    <t>Description</t>
  </si>
  <si>
    <t>FTE ($)</t>
  </si>
  <si>
    <t>Operating ($)</t>
  </si>
  <si>
    <t>Total ($)</t>
  </si>
  <si>
    <t>Rec.%</t>
  </si>
  <si>
    <t xml:space="preserve">Inspections are undertaken at any time in any location to ensure the level of compliance is proven to be at an acceptable level. </t>
  </si>
  <si>
    <t xml:space="preserve">The outcome of this activity maintains or raises a risk perception in the mind of any commercial fisher who is contemplating committing an offence. </t>
  </si>
  <si>
    <t>Operation of the C&amp;E Unit (Monitoring receipt of C&amp;E returns; entering of details in the database; checking accuracy; printing C&amp;E reports as required).</t>
  </si>
  <si>
    <t>All data entered in the data base within 3 working days of receipt of dockets.</t>
  </si>
  <si>
    <t>Prospective cost recovery system</t>
  </si>
  <si>
    <t>Research Services</t>
  </si>
  <si>
    <t>Deliverables</t>
  </si>
  <si>
    <t>Total Rec. ($)*</t>
  </si>
  <si>
    <t xml:space="preserve">Deliverables </t>
  </si>
  <si>
    <t>Key performance indicator</t>
  </si>
  <si>
    <t>Traffic light</t>
  </si>
  <si>
    <t>Compliance Services</t>
  </si>
  <si>
    <t>Administration Services</t>
  </si>
  <si>
    <t>TOTAL</t>
  </si>
  <si>
    <t>Management Services</t>
  </si>
  <si>
    <t xml:space="preserve">Using intelligence, targeted inspections conducted:
• at sea, and
• at landing,
to detect and deter non-compliance with legislation.
</t>
  </si>
  <si>
    <t>Rec. %</t>
  </si>
  <si>
    <t>FTE</t>
  </si>
  <si>
    <t>Tot. Rec. ($)</t>
  </si>
  <si>
    <t>Key performance indicator**</t>
  </si>
  <si>
    <t>Data entered within 3 working days of receipt of dockets.</t>
  </si>
  <si>
    <t xml:space="preserve">Requests provided within 5 working days. </t>
  </si>
  <si>
    <t xml:space="preserve">Identify improvements. </t>
  </si>
  <si>
    <t>Annual report with prioritized list of improvements for fisheries stock assessment.</t>
  </si>
  <si>
    <t>Prepare and submit supporting information for decision-making on catch limits and management controls</t>
  </si>
  <si>
    <t>Further Quota Order and Fisheries Notice (if required)</t>
  </si>
  <si>
    <t>Notify stakeholders of decisions</t>
  </si>
  <si>
    <t>Response to submissions</t>
  </si>
  <si>
    <t>Acknowledge all requests for information within five days of receipt including providing a date for completion</t>
  </si>
  <si>
    <t>Two-week statutory consultation process</t>
  </si>
  <si>
    <t>Preparation of material for stakeholder consultation on catch limits and management controls</t>
  </si>
  <si>
    <t>1. Fisheries Management Services</t>
  </si>
  <si>
    <t>2. Compliance Services</t>
  </si>
  <si>
    <t>4. Administration Services</t>
  </si>
  <si>
    <t>2.1 Inspections of licenced or authorised commercial fishers</t>
  </si>
  <si>
    <t>3. Research Services</t>
  </si>
  <si>
    <t>3.1 Data collection, monitoring, analysis and advice to support fisheries management decision making.</t>
  </si>
  <si>
    <t>1.2 Operational management</t>
  </si>
  <si>
    <t>1.1 Set Catch Limits and Management Controls</t>
  </si>
  <si>
    <t>**Stakeholder requests may be responded to by fisheries management, science, compliance and/or administration. This activity has been noted under Fisheries Management for simplification.</t>
  </si>
  <si>
    <t>Annual stock status report provided to the fishery manager.</t>
  </si>
  <si>
    <t xml:space="preserve">Comment </t>
  </si>
  <si>
    <t>Annual reporting of catch and effort data and Stock Status for key species, including CPUE data from the previous year.</t>
  </si>
  <si>
    <t>Version 2020-21.1</t>
  </si>
  <si>
    <t>All requests for the Pipi Fishery data provided within 5 working days.</t>
  </si>
  <si>
    <t>Complete and deliver report provided to the fishery manager by 31 Mar 2021.</t>
  </si>
  <si>
    <t>Statutory consultation documents sent to stakeholders by 15 February 2021.</t>
  </si>
  <si>
    <t>Further Quota Order and Fisheries Notice gazetted and notifications/ responses to submissions sent before 30 March 2021</t>
  </si>
  <si>
    <t>Periodic meetings and or contact between VFA staff and nominated fishery stakeholder(s) as required.</t>
  </si>
  <si>
    <t>Meetings and or contact between VFA fishery manager and nominated fishery stakeholder(s)</t>
  </si>
  <si>
    <t>4.1 Commercial Catch and Effort</t>
  </si>
  <si>
    <t xml:space="preserve">* Meetings are not always fishery specific and may include several licence classes. Meetings are voluntary and non-attendance does not equate to non-delivery. </t>
  </si>
  <si>
    <t>Proactively engage with stakeholders and manage relationships to foster improved collaborative approach to management and progress agreed initiatives*</t>
  </si>
  <si>
    <t>Respond to stakeholder requests for information**</t>
  </si>
  <si>
    <r>
      <rPr>
        <b/>
        <u/>
        <sz val="14"/>
        <rFont val="Arial"/>
        <family val="2"/>
      </rPr>
      <t>Octopus Fishery</t>
    </r>
    <r>
      <rPr>
        <b/>
        <sz val="14"/>
        <rFont val="Arial"/>
        <family val="2"/>
      </rPr>
      <t xml:space="preserve"> – Cost Recovery Report &amp; Schedule 2020-21</t>
    </r>
  </si>
  <si>
    <t>Number of inspections for the Octopus Fishery reported annually</t>
  </si>
  <si>
    <t>Analyse data to assess the status of the stocks in the Octopus fishery.</t>
  </si>
  <si>
    <t>Number of quota = 1000</t>
  </si>
  <si>
    <t>Number of Licences =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</si>
</sst>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&quot;$&quot;* #,##0_-;\-&quot;$&quot;* #,##0_-;_-&quot;$&quot;* &quot;-&quot;??_-;_-@_-"/>
    <numFmt numFmtId="166" formatCode="#,##0_ ;[Red]\-#,##0\ "/>
    <numFmt numFmtId="167" formatCode="0.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u/>
      <sz val="14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137">
    <xf numFmtId="0" fontId="0" fillId="0" borderId="0" xfId="0"/>
    <xf numFmtId="15" fontId="5" fillId="0" borderId="0" xfId="0" applyNumberFormat="1" applyFont="1" applyAlignment="1">
      <alignment horizontal="right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/>
    <xf numFmtId="0" fontId="0" fillId="0" borderId="0" xfId="0" applyAlignment="1">
      <alignment horizontal="right"/>
    </xf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Border="1"/>
    <xf numFmtId="0" fontId="4" fillId="0" borderId="6" xfId="0" applyFont="1" applyBorder="1" applyAlignment="1">
      <alignment vertical="top" wrapText="1"/>
    </xf>
    <xf numFmtId="6" fontId="0" fillId="0" borderId="0" xfId="0" applyNumberFormat="1" applyBorder="1"/>
    <xf numFmtId="6" fontId="1" fillId="0" borderId="0" xfId="0" applyNumberFormat="1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8" xfId="0" applyFont="1" applyBorder="1"/>
    <xf numFmtId="0" fontId="4" fillId="0" borderId="12" xfId="0" applyFont="1" applyBorder="1"/>
    <xf numFmtId="0" fontId="4" fillId="0" borderId="13" xfId="0" applyFont="1" applyBorder="1"/>
    <xf numFmtId="0" fontId="0" fillId="8" borderId="32" xfId="0" applyFill="1" applyBorder="1"/>
    <xf numFmtId="0" fontId="8" fillId="0" borderId="6" xfId="0" applyFont="1" applyBorder="1" applyAlignment="1">
      <alignment horizontal="left" vertical="top" wrapText="1"/>
    </xf>
    <xf numFmtId="0" fontId="6" fillId="2" borderId="31" xfId="0" applyFont="1" applyFill="1" applyBorder="1"/>
    <xf numFmtId="0" fontId="7" fillId="2" borderId="32" xfId="0" applyFont="1" applyFill="1" applyBorder="1"/>
    <xf numFmtId="0" fontId="7" fillId="2" borderId="33" xfId="0" applyFont="1" applyFill="1" applyBorder="1"/>
    <xf numFmtId="8" fontId="0" fillId="0" borderId="0" xfId="0" applyNumberFormat="1"/>
    <xf numFmtId="0" fontId="1" fillId="0" borderId="0" xfId="0" applyFont="1"/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1" xfId="0" applyFont="1" applyBorder="1" applyAlignment="1">
      <alignment vertical="top" wrapText="1"/>
    </xf>
    <xf numFmtId="0" fontId="3" fillId="6" borderId="24" xfId="0" applyFont="1" applyFill="1" applyBorder="1" applyAlignment="1">
      <alignment horizontal="center" vertical="center" wrapText="1"/>
    </xf>
    <xf numFmtId="0" fontId="3" fillId="6" borderId="36" xfId="0" applyFont="1" applyFill="1" applyBorder="1" applyAlignment="1">
      <alignment horizontal="center" vertical="center" wrapText="1"/>
    </xf>
    <xf numFmtId="0" fontId="3" fillId="5" borderId="34" xfId="0" applyFont="1" applyFill="1" applyBorder="1" applyAlignment="1">
      <alignment horizontal="center" vertical="center" wrapText="1"/>
    </xf>
    <xf numFmtId="0" fontId="3" fillId="5" borderId="24" xfId="0" applyFont="1" applyFill="1" applyBorder="1" applyAlignment="1">
      <alignment horizontal="center" vertical="center" wrapText="1"/>
    </xf>
    <xf numFmtId="0" fontId="3" fillId="5" borderId="35" xfId="0" applyFont="1" applyFill="1" applyBorder="1" applyAlignment="1">
      <alignment horizontal="center" vertical="center" wrapText="1"/>
    </xf>
    <xf numFmtId="0" fontId="3" fillId="5" borderId="37" xfId="0" applyFont="1" applyFill="1" applyBorder="1" applyAlignment="1">
      <alignment horizontal="center" vertical="center" wrapText="1"/>
    </xf>
    <xf numFmtId="0" fontId="3" fillId="6" borderId="34" xfId="0" applyFont="1" applyFill="1" applyBorder="1" applyAlignment="1">
      <alignment horizontal="center" vertical="center" wrapText="1"/>
    </xf>
    <xf numFmtId="0" fontId="3" fillId="6" borderId="35" xfId="0" applyFont="1" applyFill="1" applyBorder="1" applyAlignment="1">
      <alignment horizontal="center" vertical="center" wrapText="1"/>
    </xf>
    <xf numFmtId="0" fontId="3" fillId="6" borderId="37" xfId="0" applyFont="1" applyFill="1" applyBorder="1" applyAlignment="1">
      <alignment horizontal="center" vertical="center" wrapText="1"/>
    </xf>
    <xf numFmtId="0" fontId="6" fillId="7" borderId="31" xfId="0" applyFont="1" applyFill="1" applyBorder="1"/>
    <xf numFmtId="0" fontId="0" fillId="7" borderId="32" xfId="0" applyFill="1" applyBorder="1"/>
    <xf numFmtId="0" fontId="0" fillId="7" borderId="33" xfId="0" applyFill="1" applyBorder="1"/>
    <xf numFmtId="0" fontId="3" fillId="9" borderId="34" xfId="0" applyFont="1" applyFill="1" applyBorder="1" applyAlignment="1">
      <alignment horizontal="center" vertical="center" wrapText="1"/>
    </xf>
    <xf numFmtId="0" fontId="3" fillId="9" borderId="24" xfId="0" applyFont="1" applyFill="1" applyBorder="1" applyAlignment="1">
      <alignment horizontal="center" vertical="center" wrapText="1"/>
    </xf>
    <xf numFmtId="0" fontId="3" fillId="9" borderId="35" xfId="0" applyFont="1" applyFill="1" applyBorder="1" applyAlignment="1">
      <alignment horizontal="center" vertical="center" wrapText="1"/>
    </xf>
    <xf numFmtId="0" fontId="3" fillId="9" borderId="37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top" wrapText="1"/>
    </xf>
    <xf numFmtId="0" fontId="4" fillId="0" borderId="9" xfId="0" applyFont="1" applyBorder="1" applyAlignment="1">
      <alignment vertical="top" wrapText="1"/>
    </xf>
    <xf numFmtId="0" fontId="4" fillId="0" borderId="28" xfId="0" applyFont="1" applyBorder="1" applyAlignment="1">
      <alignment vertical="top" wrapText="1"/>
    </xf>
    <xf numFmtId="3" fontId="4" fillId="3" borderId="21" xfId="0" applyNumberFormat="1" applyFont="1" applyFill="1" applyBorder="1" applyAlignment="1">
      <alignment horizontal="right" vertical="top" wrapText="1"/>
    </xf>
    <xf numFmtId="0" fontId="4" fillId="3" borderId="21" xfId="0" applyFont="1" applyFill="1" applyBorder="1" applyAlignment="1">
      <alignment horizontal="right" vertical="top" wrapText="1"/>
    </xf>
    <xf numFmtId="9" fontId="4" fillId="3" borderId="21" xfId="3" applyFont="1" applyFill="1" applyBorder="1" applyAlignment="1">
      <alignment horizontal="right" vertical="top" wrapText="1"/>
    </xf>
    <xf numFmtId="3" fontId="4" fillId="3" borderId="22" xfId="0" applyNumberFormat="1" applyFont="1" applyFill="1" applyBorder="1" applyAlignment="1">
      <alignment horizontal="right" vertical="top" wrapText="1"/>
    </xf>
    <xf numFmtId="0" fontId="4" fillId="0" borderId="12" xfId="0" applyFont="1" applyBorder="1" applyAlignment="1">
      <alignment horizontal="center" vertical="center" wrapText="1"/>
    </xf>
    <xf numFmtId="0" fontId="4" fillId="0" borderId="20" xfId="0" applyFont="1" applyBorder="1"/>
    <xf numFmtId="3" fontId="4" fillId="3" borderId="15" xfId="0" applyNumberFormat="1" applyFont="1" applyFill="1" applyBorder="1" applyAlignment="1">
      <alignment horizontal="right" vertical="top" wrapText="1"/>
    </xf>
    <xf numFmtId="0" fontId="6" fillId="10" borderId="31" xfId="0" applyFont="1" applyFill="1" applyBorder="1"/>
    <xf numFmtId="0" fontId="0" fillId="10" borderId="32" xfId="0" applyFill="1" applyBorder="1"/>
    <xf numFmtId="0" fontId="0" fillId="10" borderId="33" xfId="0" applyFill="1" applyBorder="1"/>
    <xf numFmtId="0" fontId="3" fillId="4" borderId="41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3" fillId="4" borderId="37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vertical="center"/>
    </xf>
    <xf numFmtId="0" fontId="7" fillId="2" borderId="33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8" fillId="3" borderId="15" xfId="0" applyFont="1" applyFill="1" applyBorder="1" applyAlignment="1">
      <alignment horizontal="left" vertical="top" wrapText="1"/>
    </xf>
    <xf numFmtId="2" fontId="4" fillId="3" borderId="21" xfId="0" applyNumberFormat="1" applyFont="1" applyFill="1" applyBorder="1" applyAlignment="1">
      <alignment horizontal="right" vertical="top"/>
    </xf>
    <xf numFmtId="0" fontId="1" fillId="0" borderId="0" xfId="0" applyFont="1" applyAlignment="1"/>
    <xf numFmtId="0" fontId="1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0" fillId="0" borderId="11" xfId="0" applyBorder="1"/>
    <xf numFmtId="0" fontId="4" fillId="3" borderId="22" xfId="0" applyFont="1" applyFill="1" applyBorder="1" applyAlignment="1">
      <alignment horizontal="left" vertical="top" wrapText="1"/>
    </xf>
    <xf numFmtId="0" fontId="4" fillId="3" borderId="8" xfId="0" applyFont="1" applyFill="1" applyBorder="1" applyAlignment="1">
      <alignment horizontal="left" vertical="top" wrapText="1"/>
    </xf>
    <xf numFmtId="0" fontId="4" fillId="12" borderId="42" xfId="0" applyFont="1" applyFill="1" applyBorder="1" applyAlignment="1">
      <alignment horizontal="center" vertical="center" wrapText="1"/>
    </xf>
    <xf numFmtId="0" fontId="4" fillId="12" borderId="24" xfId="0" applyFont="1" applyFill="1" applyBorder="1" applyAlignment="1">
      <alignment horizontal="center" vertical="center" wrapText="1"/>
    </xf>
    <xf numFmtId="0" fontId="4" fillId="12" borderId="43" xfId="0" applyFont="1" applyFill="1" applyBorder="1" applyAlignment="1">
      <alignment horizontal="center" vertical="center" wrapText="1"/>
    </xf>
    <xf numFmtId="0" fontId="4" fillId="12" borderId="41" xfId="0" applyFont="1" applyFill="1" applyBorder="1" applyAlignment="1">
      <alignment horizontal="center" vertical="center" wrapText="1"/>
    </xf>
    <xf numFmtId="0" fontId="4" fillId="12" borderId="44" xfId="0" applyFont="1" applyFill="1" applyBorder="1" applyAlignment="1">
      <alignment horizontal="center" vertical="center" wrapText="1"/>
    </xf>
    <xf numFmtId="17" fontId="0" fillId="0" borderId="0" xfId="0" applyNumberFormat="1"/>
    <xf numFmtId="0" fontId="8" fillId="0" borderId="21" xfId="0" applyFont="1" applyBorder="1" applyAlignment="1">
      <alignment horizontal="left" vertical="top" wrapText="1"/>
    </xf>
    <xf numFmtId="0" fontId="8" fillId="0" borderId="23" xfId="0" applyFont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 wrapText="1"/>
    </xf>
    <xf numFmtId="0" fontId="0" fillId="0" borderId="13" xfId="0" applyBorder="1"/>
    <xf numFmtId="0" fontId="4" fillId="0" borderId="30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6" fillId="8" borderId="32" xfId="0" applyFont="1" applyFill="1" applyBorder="1"/>
    <xf numFmtId="0" fontId="3" fillId="11" borderId="19" xfId="0" applyFont="1" applyFill="1" applyBorder="1" applyAlignment="1">
      <alignment vertical="top"/>
    </xf>
    <xf numFmtId="165" fontId="3" fillId="11" borderId="20" xfId="2" applyNumberFormat="1" applyFont="1" applyFill="1" applyBorder="1" applyAlignment="1">
      <alignment horizontal="right" vertical="top"/>
    </xf>
    <xf numFmtId="0" fontId="4" fillId="3" borderId="11" xfId="0" applyFont="1" applyFill="1" applyBorder="1" applyAlignment="1">
      <alignment horizontal="left" vertical="top" wrapText="1"/>
    </xf>
    <xf numFmtId="0" fontId="4" fillId="0" borderId="38" xfId="0" applyFont="1" applyBorder="1" applyAlignment="1">
      <alignment vertical="top" wrapText="1"/>
    </xf>
    <xf numFmtId="165" fontId="4" fillId="0" borderId="38" xfId="2" applyNumberFormat="1" applyFont="1" applyBorder="1" applyAlignment="1">
      <alignment horizontal="right" vertical="top" wrapText="1"/>
    </xf>
    <xf numFmtId="0" fontId="4" fillId="0" borderId="39" xfId="0" applyFont="1" applyBorder="1" applyAlignment="1">
      <alignment vertical="top" wrapText="1"/>
    </xf>
    <xf numFmtId="165" fontId="4" fillId="0" borderId="39" xfId="2" applyNumberFormat="1" applyFont="1" applyBorder="1" applyAlignment="1">
      <alignment horizontal="right" vertical="top" wrapText="1"/>
    </xf>
    <xf numFmtId="165" fontId="4" fillId="0" borderId="39" xfId="2" applyNumberFormat="1" applyFont="1" applyBorder="1" applyAlignment="1">
      <alignment horizontal="right" vertical="top"/>
    </xf>
    <xf numFmtId="0" fontId="4" fillId="0" borderId="40" xfId="0" applyFont="1" applyFill="1" applyBorder="1" applyAlignment="1">
      <alignment vertical="top" wrapText="1"/>
    </xf>
    <xf numFmtId="165" fontId="4" fillId="0" borderId="40" xfId="2" applyNumberFormat="1" applyFont="1" applyBorder="1" applyAlignment="1">
      <alignment horizontal="right" vertical="top"/>
    </xf>
    <xf numFmtId="0" fontId="4" fillId="12" borderId="45" xfId="0" applyFont="1" applyFill="1" applyBorder="1" applyAlignment="1">
      <alignment horizontal="center" vertical="center" wrapText="1"/>
    </xf>
    <xf numFmtId="0" fontId="4" fillId="0" borderId="29" xfId="0" applyFont="1" applyBorder="1"/>
    <xf numFmtId="166" fontId="4" fillId="3" borderId="5" xfId="0" applyNumberFormat="1" applyFont="1" applyFill="1" applyBorder="1" applyAlignment="1">
      <alignment horizontal="right" vertical="top" wrapText="1"/>
    </xf>
    <xf numFmtId="3" fontId="4" fillId="3" borderId="5" xfId="0" applyNumberFormat="1" applyFont="1" applyFill="1" applyBorder="1" applyAlignment="1">
      <alignment horizontal="right" vertical="top" wrapText="1"/>
    </xf>
    <xf numFmtId="3" fontId="4" fillId="3" borderId="4" xfId="0" applyNumberFormat="1" applyFont="1" applyFill="1" applyBorder="1" applyAlignment="1">
      <alignment horizontal="right" vertical="top" wrapText="1"/>
    </xf>
    <xf numFmtId="9" fontId="4" fillId="3" borderId="5" xfId="3" applyFont="1" applyFill="1" applyBorder="1" applyAlignment="1">
      <alignment horizontal="right" vertical="top" wrapText="1"/>
    </xf>
    <xf numFmtId="164" fontId="4" fillId="3" borderId="2" xfId="1" applyNumberFormat="1" applyFont="1" applyFill="1" applyBorder="1" applyAlignment="1">
      <alignment horizontal="right" vertical="top"/>
    </xf>
    <xf numFmtId="167" fontId="4" fillId="3" borderId="2" xfId="0" applyNumberFormat="1" applyFont="1" applyFill="1" applyBorder="1" applyAlignment="1">
      <alignment horizontal="right" vertical="top" wrapText="1"/>
    </xf>
    <xf numFmtId="3" fontId="4" fillId="3" borderId="2" xfId="0" applyNumberFormat="1" applyFont="1" applyFill="1" applyBorder="1" applyAlignment="1">
      <alignment horizontal="right" vertical="top" wrapText="1"/>
    </xf>
    <xf numFmtId="3" fontId="4" fillId="3" borderId="6" xfId="0" applyNumberFormat="1" applyFont="1" applyFill="1" applyBorder="1" applyAlignment="1">
      <alignment horizontal="right" vertical="top" wrapText="1"/>
    </xf>
    <xf numFmtId="9" fontId="4" fillId="3" borderId="2" xfId="3" applyFont="1" applyFill="1" applyBorder="1" applyAlignment="1">
      <alignment horizontal="right" vertical="top" wrapText="1"/>
    </xf>
    <xf numFmtId="2" fontId="4" fillId="3" borderId="6" xfId="0" applyNumberFormat="1" applyFont="1" applyFill="1" applyBorder="1" applyAlignment="1">
      <alignment horizontal="right" vertical="top" wrapText="1"/>
    </xf>
    <xf numFmtId="3" fontId="4" fillId="3" borderId="0" xfId="0" applyNumberFormat="1" applyFont="1" applyFill="1" applyAlignment="1">
      <alignment horizontal="right" vertical="top"/>
    </xf>
    <xf numFmtId="0" fontId="4" fillId="3" borderId="6" xfId="0" applyFont="1" applyFill="1" applyBorder="1" applyAlignment="1">
      <alignment horizontal="right" vertical="top" wrapText="1"/>
    </xf>
    <xf numFmtId="3" fontId="4" fillId="3" borderId="6" xfId="0" applyNumberFormat="1" applyFont="1" applyFill="1" applyBorder="1" applyAlignment="1">
      <alignment vertical="top"/>
    </xf>
    <xf numFmtId="2" fontId="4" fillId="3" borderId="15" xfId="0" applyNumberFormat="1" applyFont="1" applyFill="1" applyBorder="1" applyAlignment="1">
      <alignment horizontal="right" vertical="top" wrapText="1"/>
    </xf>
    <xf numFmtId="3" fontId="4" fillId="3" borderId="15" xfId="0" applyNumberFormat="1" applyFont="1" applyFill="1" applyBorder="1" applyAlignment="1">
      <alignment horizontal="right" vertical="top"/>
    </xf>
    <xf numFmtId="9" fontId="4" fillId="3" borderId="15" xfId="3" applyFont="1" applyFill="1" applyBorder="1" applyAlignment="1">
      <alignment horizontal="right" vertical="top"/>
    </xf>
    <xf numFmtId="3" fontId="4" fillId="3" borderId="16" xfId="0" applyNumberFormat="1" applyFont="1" applyFill="1" applyBorder="1" applyAlignment="1">
      <alignment horizontal="right" vertical="top"/>
    </xf>
    <xf numFmtId="0" fontId="4" fillId="0" borderId="22" xfId="0" applyFont="1" applyBorder="1" applyAlignment="1">
      <alignment horizontal="left" vertical="top" wrapText="1"/>
    </xf>
    <xf numFmtId="0" fontId="4" fillId="3" borderId="7" xfId="0" applyFont="1" applyFill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0" fillId="7" borderId="33" xfId="0" applyFill="1" applyBorder="1" applyAlignment="1">
      <alignment horizontal="center"/>
    </xf>
    <xf numFmtId="0" fontId="8" fillId="0" borderId="15" xfId="0" applyFont="1" applyBorder="1" applyAlignment="1">
      <alignment horizontal="left" vertical="top" wrapText="1"/>
    </xf>
    <xf numFmtId="0" fontId="4" fillId="0" borderId="7" xfId="0" applyFont="1" applyBorder="1"/>
    <xf numFmtId="9" fontId="4" fillId="3" borderId="15" xfId="3" applyFont="1" applyFill="1" applyBorder="1" applyAlignment="1">
      <alignment vertical="top"/>
    </xf>
    <xf numFmtId="0" fontId="4" fillId="0" borderId="22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26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3" fillId="0" borderId="17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4" fillId="0" borderId="25" xfId="0" applyFont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12" borderId="26" xfId="0" applyFont="1" applyFill="1" applyBorder="1" applyAlignment="1">
      <alignment horizontal="center" vertical="center" wrapText="1"/>
    </xf>
    <xf numFmtId="0" fontId="4" fillId="12" borderId="27" xfId="0" applyFont="1" applyFill="1" applyBorder="1" applyAlignment="1">
      <alignment horizontal="center" vertical="center" wrapText="1"/>
    </xf>
    <xf numFmtId="4" fontId="4" fillId="3" borderId="0" xfId="0" applyNumberFormat="1" applyFont="1" applyFill="1" applyAlignment="1">
      <alignment vertical="top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4"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FF99"/>
      <color rgb="FFC6D4D4"/>
      <color rgb="FFFFFFFF"/>
      <color rgb="FFC0D9DA"/>
      <color rgb="FFD3C7CB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363F8-8E7D-44BA-9BCB-D1D1897EBDC7}">
  <sheetPr>
    <pageSetUpPr fitToPage="1"/>
  </sheetPr>
  <dimension ref="A1:L29"/>
  <sheetViews>
    <sheetView tabSelected="1" topLeftCell="A13" workbookViewId="0">
      <selection activeCell="A31" sqref="A31"/>
    </sheetView>
  </sheetViews>
  <sheetFormatPr defaultRowHeight="15" x14ac:dyDescent="0.25"/>
  <cols>
    <col min="1" max="1" width="15.42578125" style="5" customWidth="1"/>
    <col min="2" max="2" width="36.42578125" style="5" customWidth="1"/>
    <col min="3" max="3" width="31.5703125" style="5" customWidth="1"/>
    <col min="4" max="4" width="34" style="5" customWidth="1"/>
    <col min="5" max="6" width="9.140625" style="5"/>
    <col min="7" max="7" width="10.5703125" style="5" customWidth="1"/>
    <col min="8" max="11" width="9.140625" style="5"/>
    <col min="12" max="12" width="10.140625" style="5" customWidth="1"/>
    <col min="13" max="16384" width="9.140625" style="5"/>
  </cols>
  <sheetData>
    <row r="1" spans="1:12" ht="18" x14ac:dyDescent="0.25">
      <c r="A1" s="60" t="s">
        <v>60</v>
      </c>
      <c r="I1" s="1"/>
      <c r="J1" s="64" t="s">
        <v>49</v>
      </c>
      <c r="L1" s="74"/>
    </row>
    <row r="2" spans="1:12" ht="18.75" thickBot="1" x14ac:dyDescent="0.3">
      <c r="A2" s="6"/>
      <c r="I2" s="1"/>
      <c r="J2" s="64"/>
    </row>
    <row r="3" spans="1:12" ht="15.75" x14ac:dyDescent="0.25">
      <c r="A3" s="35" t="s">
        <v>37</v>
      </c>
      <c r="B3" s="36"/>
      <c r="C3" s="36"/>
      <c r="D3" s="36"/>
      <c r="E3" s="36"/>
      <c r="F3" s="36"/>
      <c r="G3" s="36"/>
      <c r="H3" s="36"/>
      <c r="I3" s="36"/>
      <c r="J3" s="37"/>
      <c r="K3" s="36"/>
      <c r="L3" s="117"/>
    </row>
    <row r="4" spans="1:12" ht="26.25" thickBot="1" x14ac:dyDescent="0.3">
      <c r="A4" s="38" t="s">
        <v>0</v>
      </c>
      <c r="B4" s="39" t="s">
        <v>1</v>
      </c>
      <c r="C4" s="40" t="s">
        <v>12</v>
      </c>
      <c r="D4" s="39" t="s">
        <v>15</v>
      </c>
      <c r="E4" s="39" t="s">
        <v>23</v>
      </c>
      <c r="F4" s="39" t="s">
        <v>2</v>
      </c>
      <c r="G4" s="40" t="s">
        <v>3</v>
      </c>
      <c r="H4" s="39" t="s">
        <v>4</v>
      </c>
      <c r="I4" s="40" t="s">
        <v>5</v>
      </c>
      <c r="J4" s="41" t="s">
        <v>24</v>
      </c>
      <c r="K4" s="39" t="s">
        <v>16</v>
      </c>
      <c r="L4" s="41" t="s">
        <v>47</v>
      </c>
    </row>
    <row r="5" spans="1:12" ht="47.25" customHeight="1" x14ac:dyDescent="0.25">
      <c r="A5" s="123" t="s">
        <v>44</v>
      </c>
      <c r="B5" s="83" t="s">
        <v>36</v>
      </c>
      <c r="C5" s="83" t="s">
        <v>35</v>
      </c>
      <c r="D5" s="115" t="s">
        <v>52</v>
      </c>
      <c r="E5" s="102">
        <f>0.0175432558893689*0.4</f>
        <v>7.0173023557475595E-3</v>
      </c>
      <c r="F5" s="103">
        <f>E5*164175.91</f>
        <v>1152.0719999999994</v>
      </c>
      <c r="G5" s="103">
        <v>463</v>
      </c>
      <c r="H5" s="104">
        <f>F5+G5</f>
        <v>1615.0719999999994</v>
      </c>
      <c r="I5" s="105">
        <v>1</v>
      </c>
      <c r="J5" s="101">
        <f>H5</f>
        <v>1615.0719999999994</v>
      </c>
      <c r="K5" s="71"/>
      <c r="L5" s="67"/>
    </row>
    <row r="6" spans="1:12" ht="54" customHeight="1" x14ac:dyDescent="0.25">
      <c r="A6" s="130"/>
      <c r="B6" s="82" t="s">
        <v>30</v>
      </c>
      <c r="C6" s="82" t="s">
        <v>31</v>
      </c>
      <c r="D6" s="131" t="s">
        <v>53</v>
      </c>
      <c r="E6" s="11"/>
      <c r="F6" s="11"/>
      <c r="G6" s="11"/>
      <c r="H6" s="11"/>
      <c r="I6" s="11"/>
      <c r="J6" s="3"/>
      <c r="K6" s="95"/>
      <c r="L6" s="68"/>
    </row>
    <row r="7" spans="1:12" ht="15.75" customHeight="1" x14ac:dyDescent="0.25">
      <c r="A7" s="130"/>
      <c r="B7" s="83" t="s">
        <v>32</v>
      </c>
      <c r="C7" s="83" t="s">
        <v>32</v>
      </c>
      <c r="D7" s="132"/>
      <c r="E7" s="2"/>
      <c r="F7" s="11"/>
      <c r="G7" s="12"/>
      <c r="H7" s="11"/>
      <c r="I7" s="119"/>
      <c r="J7" s="96"/>
      <c r="K7" s="95"/>
      <c r="L7" s="68"/>
    </row>
    <row r="8" spans="1:12" ht="43.5" customHeight="1" x14ac:dyDescent="0.25">
      <c r="A8" s="79" t="s">
        <v>43</v>
      </c>
      <c r="B8" s="80" t="s">
        <v>59</v>
      </c>
      <c r="C8" s="116" t="s">
        <v>33</v>
      </c>
      <c r="D8" s="116" t="s">
        <v>34</v>
      </c>
      <c r="E8" s="102">
        <f>0.0175432558893689*0.6</f>
        <v>1.0525953533621339E-2</v>
      </c>
      <c r="F8" s="97">
        <f>E8*164175.91</f>
        <v>1728.107999999999</v>
      </c>
      <c r="G8" s="98">
        <v>0</v>
      </c>
      <c r="H8" s="99">
        <f>F8+G8</f>
        <v>1728.107999999999</v>
      </c>
      <c r="I8" s="100">
        <v>1</v>
      </c>
      <c r="J8" s="101">
        <f>H8</f>
        <v>1728.107999999999</v>
      </c>
      <c r="K8" s="95"/>
      <c r="L8" s="87"/>
    </row>
    <row r="9" spans="1:12" ht="57.75" customHeight="1" thickBot="1" x14ac:dyDescent="0.3">
      <c r="A9" s="43"/>
      <c r="B9" s="42" t="s">
        <v>58</v>
      </c>
      <c r="C9" s="83" t="s">
        <v>55</v>
      </c>
      <c r="D9" s="83" t="s">
        <v>54</v>
      </c>
      <c r="E9" s="2"/>
      <c r="F9" s="11"/>
      <c r="G9" s="12"/>
      <c r="H9" s="11"/>
      <c r="I9" s="12"/>
      <c r="J9" s="3"/>
      <c r="K9" s="72"/>
      <c r="L9" s="66"/>
    </row>
    <row r="10" spans="1:12" ht="15.75" x14ac:dyDescent="0.25">
      <c r="A10" s="18" t="s">
        <v>38</v>
      </c>
      <c r="B10" s="19"/>
      <c r="C10" s="19"/>
      <c r="D10" s="19"/>
      <c r="E10" s="19"/>
      <c r="F10" s="19"/>
      <c r="G10" s="19"/>
      <c r="H10" s="19"/>
      <c r="I10" s="19"/>
      <c r="J10" s="20"/>
      <c r="K10" s="58"/>
      <c r="L10" s="59"/>
    </row>
    <row r="11" spans="1:12" ht="34.5" customHeight="1" thickBot="1" x14ac:dyDescent="0.3">
      <c r="A11" s="28" t="s">
        <v>0</v>
      </c>
      <c r="B11" s="29" t="s">
        <v>1</v>
      </c>
      <c r="C11" s="30" t="s">
        <v>14</v>
      </c>
      <c r="D11" s="29" t="s">
        <v>15</v>
      </c>
      <c r="E11" s="29" t="s">
        <v>23</v>
      </c>
      <c r="F11" s="29" t="s">
        <v>2</v>
      </c>
      <c r="G11" s="30" t="s">
        <v>3</v>
      </c>
      <c r="H11" s="29" t="s">
        <v>4</v>
      </c>
      <c r="I11" s="30" t="s">
        <v>5</v>
      </c>
      <c r="J11" s="31" t="s">
        <v>24</v>
      </c>
      <c r="K11" s="29" t="s">
        <v>16</v>
      </c>
      <c r="L11" s="31" t="s">
        <v>47</v>
      </c>
    </row>
    <row r="12" spans="1:12" ht="57" customHeight="1" x14ac:dyDescent="0.25">
      <c r="A12" s="130" t="s">
        <v>40</v>
      </c>
      <c r="B12" s="8" t="s">
        <v>6</v>
      </c>
      <c r="C12" s="133" t="s">
        <v>21</v>
      </c>
      <c r="D12" s="80" t="s">
        <v>61</v>
      </c>
      <c r="E12" s="106">
        <v>2.4081061869440201E-2</v>
      </c>
      <c r="F12" s="107">
        <v>4538.21</v>
      </c>
      <c r="G12" s="108">
        <v>0</v>
      </c>
      <c r="H12" s="109">
        <v>4538.21</v>
      </c>
      <c r="I12" s="120">
        <v>1</v>
      </c>
      <c r="J12" s="136">
        <v>4538.21</v>
      </c>
      <c r="K12" s="134"/>
      <c r="L12" s="66"/>
    </row>
    <row r="13" spans="1:12" ht="59.25" customHeight="1" thickBot="1" x14ac:dyDescent="0.3">
      <c r="A13" s="124"/>
      <c r="B13" s="8" t="s">
        <v>7</v>
      </c>
      <c r="C13" s="133"/>
      <c r="D13" s="17"/>
      <c r="E13" s="24"/>
      <c r="F13" s="3"/>
      <c r="G13" s="11"/>
      <c r="H13" s="11"/>
      <c r="I13" s="12"/>
      <c r="J13" s="3"/>
      <c r="K13" s="135"/>
      <c r="L13" s="66"/>
    </row>
    <row r="14" spans="1:12" ht="15.75" x14ac:dyDescent="0.25">
      <c r="A14" s="52" t="s">
        <v>41</v>
      </c>
      <c r="B14" s="53"/>
      <c r="C14" s="53"/>
      <c r="D14" s="53"/>
      <c r="E14" s="53"/>
      <c r="F14" s="53"/>
      <c r="G14" s="53"/>
      <c r="H14" s="53"/>
      <c r="I14" s="53"/>
      <c r="J14" s="54"/>
      <c r="K14" s="53"/>
      <c r="L14" s="54"/>
    </row>
    <row r="15" spans="1:12" ht="33" customHeight="1" thickBot="1" x14ac:dyDescent="0.3">
      <c r="A15" s="55" t="s">
        <v>0</v>
      </c>
      <c r="B15" s="56" t="s">
        <v>1</v>
      </c>
      <c r="C15" s="56" t="s">
        <v>12</v>
      </c>
      <c r="D15" s="56" t="s">
        <v>25</v>
      </c>
      <c r="E15" s="56" t="s">
        <v>23</v>
      </c>
      <c r="F15" s="56" t="s">
        <v>2</v>
      </c>
      <c r="G15" s="56" t="s">
        <v>3</v>
      </c>
      <c r="H15" s="56" t="s">
        <v>4</v>
      </c>
      <c r="I15" s="56" t="s">
        <v>22</v>
      </c>
      <c r="J15" s="57" t="s">
        <v>13</v>
      </c>
      <c r="K15" s="56" t="s">
        <v>16</v>
      </c>
      <c r="L15" s="57" t="s">
        <v>47</v>
      </c>
    </row>
    <row r="16" spans="1:12" ht="57" customHeight="1" x14ac:dyDescent="0.25">
      <c r="A16" s="123" t="s">
        <v>42</v>
      </c>
      <c r="B16" s="118" t="s">
        <v>62</v>
      </c>
      <c r="C16" s="75" t="s">
        <v>48</v>
      </c>
      <c r="D16" s="61" t="s">
        <v>46</v>
      </c>
      <c r="E16" s="62">
        <v>3.7740325502931445E-2</v>
      </c>
      <c r="F16" s="51">
        <v>6191.12</v>
      </c>
      <c r="G16" s="46">
        <v>1529</v>
      </c>
      <c r="H16" s="45">
        <v>7720.12</v>
      </c>
      <c r="I16" s="47">
        <v>1</v>
      </c>
      <c r="J16" s="48">
        <v>7720.12</v>
      </c>
      <c r="K16" s="69"/>
      <c r="L16" s="121"/>
    </row>
    <row r="17" spans="1:12" ht="51" customHeight="1" thickBot="1" x14ac:dyDescent="0.3">
      <c r="A17" s="130"/>
      <c r="B17" s="76" t="s">
        <v>28</v>
      </c>
      <c r="C17" s="76" t="s">
        <v>29</v>
      </c>
      <c r="D17" s="77" t="s">
        <v>51</v>
      </c>
      <c r="E17" s="24"/>
      <c r="F17" s="3"/>
      <c r="G17" s="3"/>
      <c r="H17" s="3"/>
      <c r="I17" s="3"/>
      <c r="J17" s="13"/>
      <c r="K17" s="69"/>
      <c r="L17" s="122"/>
    </row>
    <row r="18" spans="1:12" ht="15.75" x14ac:dyDescent="0.25">
      <c r="A18" s="84" t="s">
        <v>39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</row>
    <row r="19" spans="1:12" ht="26.25" thickBot="1" x14ac:dyDescent="0.3">
      <c r="A19" s="32" t="s">
        <v>0</v>
      </c>
      <c r="B19" s="26" t="s">
        <v>1</v>
      </c>
      <c r="C19" s="33" t="s">
        <v>12</v>
      </c>
      <c r="D19" s="26" t="s">
        <v>15</v>
      </c>
      <c r="E19" s="27" t="s">
        <v>23</v>
      </c>
      <c r="F19" s="27" t="s">
        <v>2</v>
      </c>
      <c r="G19" s="33" t="s">
        <v>3</v>
      </c>
      <c r="H19" s="26" t="s">
        <v>4</v>
      </c>
      <c r="I19" s="33" t="s">
        <v>5</v>
      </c>
      <c r="J19" s="34" t="s">
        <v>24</v>
      </c>
      <c r="K19" s="26" t="s">
        <v>16</v>
      </c>
      <c r="L19" s="34" t="s">
        <v>47</v>
      </c>
    </row>
    <row r="20" spans="1:12" ht="41.25" customHeight="1" x14ac:dyDescent="0.25">
      <c r="A20" s="123" t="s">
        <v>56</v>
      </c>
      <c r="B20" s="125" t="s">
        <v>8</v>
      </c>
      <c r="C20" s="25" t="s">
        <v>9</v>
      </c>
      <c r="D20" s="25" t="s">
        <v>26</v>
      </c>
      <c r="E20" s="110">
        <f>F20/137039.96</f>
        <v>2.2279486946727073E-2</v>
      </c>
      <c r="F20" s="45">
        <f>H20-G20</f>
        <v>3053.18</v>
      </c>
      <c r="G20" s="46">
        <v>290</v>
      </c>
      <c r="H20" s="111">
        <f>J20</f>
        <v>3343.18</v>
      </c>
      <c r="I20" s="112">
        <v>1</v>
      </c>
      <c r="J20" s="113">
        <v>3343.18</v>
      </c>
      <c r="K20" s="73"/>
      <c r="L20" s="114"/>
    </row>
    <row r="21" spans="1:12" ht="32.25" customHeight="1" thickBot="1" x14ac:dyDescent="0.3">
      <c r="A21" s="124"/>
      <c r="B21" s="126"/>
      <c r="C21" s="44" t="s">
        <v>50</v>
      </c>
      <c r="D21" s="44" t="s">
        <v>27</v>
      </c>
      <c r="E21" s="49"/>
      <c r="F21" s="14"/>
      <c r="G21" s="14"/>
      <c r="H21" s="15"/>
      <c r="I21" s="14"/>
      <c r="J21" s="50"/>
      <c r="K21" s="70"/>
      <c r="L21" s="81"/>
    </row>
    <row r="22" spans="1:12" ht="15.75" thickBot="1" x14ac:dyDescent="0.3">
      <c r="B22" s="78"/>
      <c r="F22" s="65"/>
    </row>
    <row r="23" spans="1:12" x14ac:dyDescent="0.25">
      <c r="A23" s="7"/>
      <c r="B23" s="127" t="s">
        <v>10</v>
      </c>
      <c r="C23" s="88" t="s">
        <v>20</v>
      </c>
      <c r="D23" s="89">
        <f>J5+J8</f>
        <v>3343.1799999999985</v>
      </c>
      <c r="E23" s="9"/>
      <c r="F23" s="65"/>
    </row>
    <row r="24" spans="1:12" x14ac:dyDescent="0.25">
      <c r="A24" s="7"/>
      <c r="B24" s="128"/>
      <c r="C24" s="90" t="s">
        <v>17</v>
      </c>
      <c r="D24" s="91">
        <f>J12</f>
        <v>4538.21</v>
      </c>
      <c r="E24" s="9"/>
      <c r="F24" s="65"/>
      <c r="G24" s="63"/>
      <c r="H24" s="63" t="s">
        <v>64</v>
      </c>
      <c r="I24" s="63"/>
    </row>
    <row r="25" spans="1:12" x14ac:dyDescent="0.25">
      <c r="A25" s="7"/>
      <c r="B25" s="128"/>
      <c r="C25" s="90" t="s">
        <v>11</v>
      </c>
      <c r="D25" s="92">
        <f>J16</f>
        <v>7720.12</v>
      </c>
      <c r="E25" s="9"/>
      <c r="F25" s="65"/>
      <c r="H25" s="22" t="s">
        <v>63</v>
      </c>
    </row>
    <row r="26" spans="1:12" ht="15.75" thickBot="1" x14ac:dyDescent="0.3">
      <c r="A26" s="7"/>
      <c r="B26" s="128"/>
      <c r="C26" s="93" t="s">
        <v>18</v>
      </c>
      <c r="D26" s="94">
        <f>J20</f>
        <v>3343.18</v>
      </c>
      <c r="E26" s="10"/>
      <c r="F26" s="65"/>
    </row>
    <row r="27" spans="1:12" ht="15.75" thickBot="1" x14ac:dyDescent="0.3">
      <c r="A27" s="7"/>
      <c r="B27" s="129"/>
      <c r="C27" s="85" t="s">
        <v>19</v>
      </c>
      <c r="D27" s="86">
        <f>D24+D25+D26+D23</f>
        <v>18944.689999999999</v>
      </c>
      <c r="E27" s="10"/>
      <c r="F27" s="65"/>
    </row>
    <row r="28" spans="1:12" x14ac:dyDescent="0.25">
      <c r="A28" s="5" t="s">
        <v>57</v>
      </c>
      <c r="B28" s="23"/>
      <c r="D28" s="4"/>
      <c r="E28" s="21"/>
    </row>
    <row r="29" spans="1:12" x14ac:dyDescent="0.25">
      <c r="A29" s="5" t="s">
        <v>45</v>
      </c>
      <c r="B29" s="23"/>
      <c r="E29" s="22"/>
    </row>
  </sheetData>
  <mergeCells count="10">
    <mergeCell ref="L16:L17"/>
    <mergeCell ref="A20:A21"/>
    <mergeCell ref="B20:B21"/>
    <mergeCell ref="B23:B27"/>
    <mergeCell ref="A5:A7"/>
    <mergeCell ref="D6:D7"/>
    <mergeCell ref="A12:A13"/>
    <mergeCell ref="C12:C13"/>
    <mergeCell ref="K12:K13"/>
    <mergeCell ref="A16:A17"/>
  </mergeCells>
  <conditionalFormatting sqref="K16:K17 K5:K9 K12 K20:K21">
    <cfRule type="cellIs" dxfId="3" priority="1" operator="equal">
      <formula>#REF!</formula>
    </cfRule>
    <cfRule type="cellIs" dxfId="2" priority="2" operator="equal">
      <formula>#REF!</formula>
    </cfRule>
    <cfRule type="cellIs" dxfId="1" priority="3" operator="equal">
      <formula>#REF!</formula>
    </cfRule>
    <cfRule type="cellIs" dxfId="0" priority="4" operator="notEqual">
      <formula>#REF!</formula>
    </cfRule>
  </conditionalFormatting>
  <dataValidations count="1">
    <dataValidation type="list" allowBlank="1" showInputMessage="1" showErrorMessage="1" sqref="K5:K9 K12 K20:K21 K16:K17" xr:uid="{804EAA65-D5BE-4D0B-A23B-2D4E306C5143}">
      <formula1>#REF!</formula1>
    </dataValidation>
  </dataValidations>
  <pageMargins left="0.7" right="0.7" top="0.75" bottom="0.75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3ed7f362db545f782d865836adbb2f0 xmlns="72567383-1e26-4692-bdad-5f5be69e1590">
      <Terms xmlns="http://schemas.microsoft.com/office/infopath/2007/PartnerControls"/>
    </f3ed7f362db545f782d865836adbb2f0>
    <TaxCatchAll xmlns="7c172610-25bb-46a1-b16f-66bb4eaf823a">
      <Value>2</Value>
      <Value>1</Value>
    </TaxCatchAll>
    <f05bd79f208a407db67995dd77812e30 xmlns="72567383-1e26-4692-bdad-5f5be69e1590">
      <Terms xmlns="http://schemas.microsoft.com/office/infopath/2007/PartnerControls"/>
    </f05bd79f208a407db67995dd77812e30>
    <e4da834bacf8456d94e18d5d66490b90 xmlns="72567383-1e26-4692-bdad-5f5be69e1590">
      <Terms xmlns="http://schemas.microsoft.com/office/infopath/2007/PartnerControls">
        <TermInfo xmlns="http://schemas.microsoft.com/office/infopath/2007/PartnerControls">
          <TermName xmlns="http://schemas.microsoft.com/office/infopath/2007/PartnerControls">Victorian Fisheries Authority</TermName>
          <TermId xmlns="http://schemas.microsoft.com/office/infopath/2007/PartnerControls">03cedbca-4e15-4e6c-98c1-001cb1a1da76</TermId>
        </TermInfo>
      </Terms>
    </e4da834bacf8456d94e18d5d66490b90>
    <d8b18ebf729c4d56932fa517449ed5cb xmlns="72567383-1e26-4692-bdad-5f5be69e1590">
      <Terms xmlns="http://schemas.microsoft.com/office/infopath/2007/PartnerControls"/>
    </d8b18ebf729c4d56932fa517449ed5cb>
    <be9de15831a746f4b3f0ba041df97669 xmlns="72567383-1e26-4692-bdad-5f5be69e1590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Management ＆ Science</TermName>
          <TermId xmlns="http://schemas.microsoft.com/office/infopath/2007/PartnerControls">34c30a66-7301-4d74-b833-86e02b73fddf</TermId>
        </TermInfo>
      </Terms>
    </be9de15831a746f4b3f0ba041df97669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EDJTR Document" ma:contentTypeID="0x010100611F6414DFB111E7BA88F9DF1743E317009352B53F7B4531429E64425F88C8348C" ma:contentTypeVersion="25" ma:contentTypeDescription="DEDJTR Document" ma:contentTypeScope="" ma:versionID="ebe684172b61d72109a82303f1c05e48">
  <xsd:schema xmlns:xsd="http://www.w3.org/2001/XMLSchema" xmlns:xs="http://www.w3.org/2001/XMLSchema" xmlns:p="http://schemas.microsoft.com/office/2006/metadata/properties" xmlns:ns2="72567383-1e26-4692-bdad-5f5be69e1590" xmlns:ns3="7c172610-25bb-46a1-b16f-66bb4eaf823a" xmlns:ns4="695a8670-8810-4d9d-b8f3-c67e634357a6" targetNamespace="http://schemas.microsoft.com/office/2006/metadata/properties" ma:root="true" ma:fieldsID="dfc44c79d2b3f0822c3230d030d61bfc" ns2:_="" ns3:_="" ns4:_="">
    <xsd:import namespace="72567383-1e26-4692-bdad-5f5be69e1590"/>
    <xsd:import namespace="7c172610-25bb-46a1-b16f-66bb4eaf823a"/>
    <xsd:import namespace="695a8670-8810-4d9d-b8f3-c67e634357a6"/>
    <xsd:element name="properties">
      <xsd:complexType>
        <xsd:sequence>
          <xsd:element name="documentManagement">
            <xsd:complexType>
              <xsd:all>
                <xsd:element ref="ns2:e4da834bacf8456d94e18d5d66490b90" minOccurs="0"/>
                <xsd:element ref="ns3:TaxCatchAll" minOccurs="0"/>
                <xsd:element ref="ns3:TaxCatchAllLabel" minOccurs="0"/>
                <xsd:element ref="ns2:be9de15831a746f4b3f0ba041df97669" minOccurs="0"/>
                <xsd:element ref="ns2:f3ed7f362db545f782d865836adbb2f0" minOccurs="0"/>
                <xsd:element ref="ns2:f05bd79f208a407db67995dd77812e30" minOccurs="0"/>
                <xsd:element ref="ns2:d8b18ebf729c4d56932fa517449ed5cb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3:SharedWithUsers" minOccurs="0"/>
                <xsd:element ref="ns3:SharedWithDetails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567383-1e26-4692-bdad-5f5be69e1590" elementFormDefault="qualified">
    <xsd:import namespace="http://schemas.microsoft.com/office/2006/documentManagement/types"/>
    <xsd:import namespace="http://schemas.microsoft.com/office/infopath/2007/PartnerControls"/>
    <xsd:element name="e4da834bacf8456d94e18d5d66490b90" ma:index="8" nillable="true" ma:taxonomy="true" ma:internalName="e4da834bacf8456d94e18d5d66490b90" ma:taxonomyFieldName="DEDJTRGroup" ma:displayName="Group" ma:indexed="true" ma:fieldId="{e4da834b-acf8-456d-94e1-8d5d66490b90}" ma:sspId="9292314e-c97d-49c1-8ae7-4cb6e1c4f97c" ma:termSetId="da3e7bcb-eeaa-4707-acea-ba4da45cec0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e9de15831a746f4b3f0ba041df97669" ma:index="12" nillable="true" ma:taxonomy="true" ma:internalName="be9de15831a746f4b3f0ba041df97669" ma:taxonomyFieldName="DEDJTRDivision" ma:displayName="Division" ma:indexed="true" ma:fieldId="{be9de158-31a7-46f4-b3f0-ba041df97669}" ma:sspId="9292314e-c97d-49c1-8ae7-4cb6e1c4f97c" ma:termSetId="da3e7bcb-eeaa-4707-acea-ba4da45cec0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3ed7f362db545f782d865836adbb2f0" ma:index="14" nillable="true" ma:taxonomy="true" ma:internalName="f3ed7f362db545f782d865836adbb2f0" ma:taxonomyFieldName="DEDJTRBranch" ma:displayName="Branch" ma:indexed="true" ma:fieldId="{f3ed7f36-2db5-45f7-82d8-65836adbb2f0}" ma:sspId="9292314e-c97d-49c1-8ae7-4cb6e1c4f97c" ma:termSetId="da3e7bcb-eeaa-4707-acea-ba4da45cec0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05bd79f208a407db67995dd77812e30" ma:index="16" nillable="true" ma:taxonomy="true" ma:internalName="f05bd79f208a407db67995dd77812e30" ma:taxonomyFieldName="DEDJTRSection" ma:displayName="Section" ma:indexed="true" ma:fieldId="{f05bd79f-208a-407d-b679-95dd77812e30}" ma:sspId="9292314e-c97d-49c1-8ae7-4cb6e1c4f97c" ma:termSetId="da3e7bcb-eeaa-4707-acea-ba4da45cec0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8b18ebf729c4d56932fa517449ed5cb" ma:index="18" nillable="true" ma:taxonomy="true" ma:internalName="d8b18ebf729c4d56932fa517449ed5cb" ma:taxonomyFieldName="DEDJTRSecurityClassification" ma:displayName="Security Classification" ma:fieldId="{d8b18ebf-729c-4d56-932f-a517449ed5cb}" ma:sspId="9292314e-c97d-49c1-8ae7-4cb6e1c4f97c" ma:termSetId="e639de15-6b57-4d67-aed9-4113af6bf4b4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172610-25bb-46a1-b16f-66bb4eaf823a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cfc55e24-ad83-413a-8bc7-ed8d08f8b94d}" ma:internalName="TaxCatchAll" ma:showField="CatchAllData" ma:web="7c172610-25bb-46a1-b16f-66bb4eaf82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cfc55e24-ad83-413a-8bc7-ed8d08f8b94d}" ma:internalName="TaxCatchAllLabel" ma:readOnly="true" ma:showField="CatchAllDataLabel" ma:web="7c172610-25bb-46a1-b16f-66bb4eaf82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5a8670-8810-4d9d-b8f3-c67e634357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3" nillable="true" ma:displayName="Tags" ma:internalName="MediaServiceAutoTags" ma:readOnly="true">
      <xsd:simpleType>
        <xsd:restriction base="dms:Text"/>
      </xsd:simple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5" nillable="true" ma:displayName="Location" ma:internalName="MediaServiceLocation" ma:readOnly="true">
      <xsd:simpleType>
        <xsd:restriction base="dms:Text"/>
      </xsd:simpleType>
    </xsd:element>
    <xsd:element name="MediaServiceGenerationTime" ma:index="2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3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F13F3D-2A48-4614-B660-DB543CFF9575}">
  <ds:schemaRefs>
    <ds:schemaRef ds:uri="72567383-1e26-4692-bdad-5f5be69e1590"/>
    <ds:schemaRef ds:uri="http://purl.org/dc/terms/"/>
    <ds:schemaRef ds:uri="http://schemas.openxmlformats.org/package/2006/metadata/core-properties"/>
    <ds:schemaRef ds:uri="695a8670-8810-4d9d-b8f3-c67e634357a6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c172610-25bb-46a1-b16f-66bb4eaf823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477C78D-8C41-4D59-BD20-E208F3A689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567383-1e26-4692-bdad-5f5be69e1590"/>
    <ds:schemaRef ds:uri="7c172610-25bb-46a1-b16f-66bb4eaf823a"/>
    <ds:schemaRef ds:uri="695a8670-8810-4d9d-b8f3-c67e634357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E557167-0581-482D-B317-B182BF6FF54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Octopus</vt:lpstr>
    </vt:vector>
  </TitlesOfParts>
  <Company>CenITex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Megan Njoroge</dc:creator>
  <cp:lastModifiedBy>Megan Njoroge (VFA)</cp:lastModifiedBy>
  <cp:lastPrinted>2020-06-29T06:29:23Z</cp:lastPrinted>
  <dcterms:created xsi:type="dcterms:W3CDTF">2015-05-27T06:01:10Z</dcterms:created>
  <dcterms:modified xsi:type="dcterms:W3CDTF">2020-07-02T01:54:17Z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0x010100611F6414DFB111E7BA88F9DF1743E317009352B53F7B4531429E64425F88C8348C</vt:lpwstr>
  </property>
  <property fmtid="{D5CDD505-2E9C-101B-9397-08002B2CF9AE}" pid="3" name="DEDJTRDivision">
    <vt:lpwstr>2;#Management ＆ Science|34c30a66-7301-4d74-b833-86e02b73fddf</vt:lpwstr>
  </property>
  <property fmtid="{D5CDD505-2E9C-101B-9397-08002B2CF9AE}" pid="4" name="Order">
    <vt:r8>100</vt:r8>
  </property>
  <property fmtid="{D5CDD505-2E9C-101B-9397-08002B2CF9AE}" pid="5" name="DEDJTRGroup">
    <vt:lpwstr>1;#Victorian Fisheries Authority|03cedbca-4e15-4e6c-98c1-001cb1a1da76</vt:lpwstr>
  </property>
  <property fmtid="{D5CDD505-2E9C-101B-9397-08002B2CF9AE}" pid="6" name="DEDJTRSecurityClassification">
    <vt:lpwstr/>
  </property>
  <property fmtid="{D5CDD505-2E9C-101B-9397-08002B2CF9AE}" pid="7" name="DEDJTRBranch">
    <vt:lpwstr/>
  </property>
  <property fmtid="{D5CDD505-2E9C-101B-9397-08002B2CF9AE}" pid="8" name="DEDJTRSection">
    <vt:lpwstr/>
  </property>
  <property fmtid="{D5CDD505-2E9C-101B-9397-08002B2CF9AE}" pid="9" name="AuthorIds_UIVersion_512">
    <vt:lpwstr>42</vt:lpwstr>
  </property>
  <property fmtid="{D5CDD505-2E9C-101B-9397-08002B2CF9AE}" pid="10" name="AuthorIds_UIVersion_3584">
    <vt:lpwstr>42</vt:lpwstr>
  </property>
  <property fmtid="{D5CDD505-2E9C-101B-9397-08002B2CF9AE}" pid="11" name="AuthorIds_UIVersion_4096">
    <vt:lpwstr>42</vt:lpwstr>
  </property>
</Properties>
</file>