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075" windowHeight="7590"/>
  </bookViews>
  <sheets>
    <sheet name="CL Abalone" sheetId="54" r:id="rId1"/>
    <sheet name="CL Bivalve" sheetId="11" r:id="rId2"/>
    <sheet name="CL Eels " sheetId="64" r:id="rId3"/>
    <sheet name="CL Offshore" sheetId="55" r:id="rId4"/>
    <sheet name="CL Other" sheetId="66" r:id="rId5"/>
    <sheet name="Onshore abalone" sheetId="65" r:id="rId6"/>
    <sheet name="PL Eels" sheetId="63" r:id="rId7"/>
    <sheet name="PL Indoor Intensive" sheetId="60" r:id="rId8"/>
    <sheet name="PL Marine" sheetId="56" r:id="rId9"/>
    <sheet name="PL Ornamentals" sheetId="58" r:id="rId10"/>
    <sheet name="PL Other" sheetId="59" r:id="rId11"/>
    <sheet name="PL Salmonids" sheetId="67" r:id="rId12"/>
    <sheet name="PL Tourism" sheetId="62" r:id="rId13"/>
    <sheet name="PL WWFF" sheetId="61" r:id="rId14"/>
    <sheet name="PL Yabbies" sheetId="57" r:id="rId15"/>
  </sheets>
  <externalReferences>
    <externalReference r:id="rId16"/>
  </externalReferences>
  <definedNames>
    <definedName name="Status">'[1]CL Abalone'!$J$3:$J$5</definedName>
  </definedNames>
  <calcPr calcId="145621"/>
</workbook>
</file>

<file path=xl/calcChain.xml><?xml version="1.0" encoding="utf-8"?>
<calcChain xmlns="http://schemas.openxmlformats.org/spreadsheetml/2006/main">
  <c r="I5" i="66" l="1"/>
  <c r="K5" i="66" s="1"/>
  <c r="I14" i="66"/>
  <c r="K14" i="66" s="1"/>
  <c r="I20" i="66"/>
  <c r="K20" i="66" s="1"/>
  <c r="H24" i="66"/>
  <c r="I24" i="66" s="1"/>
  <c r="K24" i="66" s="1"/>
  <c r="K5" i="57" l="1"/>
  <c r="I5" i="57"/>
  <c r="K14" i="57"/>
  <c r="I14" i="57"/>
  <c r="K20" i="57"/>
  <c r="K20" i="61"/>
  <c r="K14" i="61"/>
  <c r="I14" i="61"/>
  <c r="K5" i="61"/>
  <c r="K24" i="61"/>
  <c r="H24" i="61"/>
  <c r="K5" i="62"/>
  <c r="K14" i="62"/>
  <c r="I14" i="62"/>
  <c r="K20" i="62"/>
  <c r="K20" i="67"/>
  <c r="I20" i="67"/>
  <c r="K5" i="67"/>
  <c r="I5" i="67"/>
  <c r="K14" i="67"/>
  <c r="I14" i="67"/>
  <c r="K5" i="59"/>
  <c r="I5" i="59"/>
  <c r="K14" i="59"/>
  <c r="I14" i="59"/>
  <c r="K20" i="59"/>
  <c r="K24" i="59"/>
  <c r="H24" i="59"/>
  <c r="K24" i="58"/>
  <c r="H24" i="58"/>
  <c r="K20" i="58"/>
  <c r="K5" i="58"/>
  <c r="I5" i="58"/>
  <c r="K14" i="58"/>
  <c r="I14" i="58"/>
  <c r="I14" i="56"/>
  <c r="K14" i="56" s="1"/>
  <c r="H24" i="56"/>
  <c r="K20" i="60"/>
  <c r="K14" i="60"/>
  <c r="I14" i="60"/>
  <c r="K5" i="60"/>
  <c r="K5" i="63"/>
  <c r="K14" i="63"/>
  <c r="I14" i="63"/>
  <c r="K20" i="63"/>
  <c r="I20" i="63"/>
  <c r="K24" i="63"/>
  <c r="H24" i="63"/>
  <c r="K14" i="65"/>
  <c r="I14" i="65"/>
  <c r="K5" i="55"/>
  <c r="K30" i="55"/>
  <c r="I30" i="55"/>
  <c r="H30" i="55"/>
  <c r="K26" i="55"/>
  <c r="K20" i="55"/>
  <c r="I20" i="55"/>
  <c r="K20" i="64"/>
  <c r="K5" i="64"/>
  <c r="I5" i="64"/>
  <c r="K14" i="64"/>
  <c r="I14" i="64"/>
  <c r="H24" i="64"/>
  <c r="K5" i="11"/>
  <c r="K26" i="11"/>
  <c r="I26" i="11"/>
  <c r="K24" i="54"/>
  <c r="H24" i="54"/>
  <c r="I5" i="61" l="1"/>
  <c r="I5" i="62"/>
  <c r="I5" i="56"/>
  <c r="K5" i="56" s="1"/>
  <c r="I5" i="60"/>
  <c r="I5" i="63"/>
  <c r="I5" i="55"/>
  <c r="K14" i="54"/>
  <c r="I14" i="54"/>
  <c r="I5" i="54" l="1"/>
  <c r="K5" i="54" s="1"/>
  <c r="I24" i="67" l="1"/>
  <c r="K24" i="67" s="1"/>
  <c r="I24" i="64"/>
  <c r="I20" i="64"/>
  <c r="I24" i="63"/>
  <c r="I24" i="62"/>
  <c r="I20" i="62"/>
  <c r="I24" i="61"/>
  <c r="I20" i="61"/>
  <c r="I24" i="60"/>
  <c r="I20" i="60"/>
  <c r="I24" i="59"/>
  <c r="I20" i="59"/>
  <c r="I24" i="58"/>
  <c r="I20" i="58"/>
  <c r="I24" i="57"/>
  <c r="I20" i="57"/>
  <c r="I24" i="56"/>
  <c r="K24" i="56" s="1"/>
  <c r="I20" i="56"/>
  <c r="K20" i="56" s="1"/>
  <c r="I26" i="55"/>
  <c r="I24" i="54"/>
  <c r="I20" i="54"/>
  <c r="K24" i="60" l="1"/>
  <c r="K24" i="57"/>
  <c r="K24" i="62"/>
  <c r="K20" i="54"/>
  <c r="K24" i="64"/>
  <c r="I5" i="11" l="1"/>
</calcChain>
</file>

<file path=xl/sharedStrings.xml><?xml version="1.0" encoding="utf-8"?>
<sst xmlns="http://schemas.openxmlformats.org/spreadsheetml/2006/main" count="1761" uniqueCount="124">
  <si>
    <t>Function</t>
  </si>
  <si>
    <t>Description</t>
  </si>
  <si>
    <t>FTE ($)</t>
  </si>
  <si>
    <t>Operating ($)</t>
  </si>
  <si>
    <t>Total ($)</t>
  </si>
  <si>
    <t>Rec.%</t>
  </si>
  <si>
    <t>Inspections of licenced or authorised commercial fishers</t>
  </si>
  <si>
    <t xml:space="preserve">Inspections are undertaken at any time in any location to ensure the level of compliance is proven to be at an acceptable level. </t>
  </si>
  <si>
    <t xml:space="preserve">The outcome of this activity maintains or raises a risk perception in the mind of any commercial fisher who is contemplating committing an offence. </t>
  </si>
  <si>
    <t>This leads to maximising voluntary compliance, and creates a deterrent effect.</t>
  </si>
  <si>
    <t>Using intelligence, conduct targeted inspections at lease site to ensure compliance with legislation.</t>
  </si>
  <si>
    <t>Fisheries Management Services</t>
  </si>
  <si>
    <t>Commercial Catch and Effort</t>
  </si>
  <si>
    <t>Operation of the C&amp;E Unit (Monitoring receipt of C&amp;E returns; entering of details in the database; checking accuracy; printing C&amp;E reports as required).</t>
  </si>
  <si>
    <t>All data entered in the data base within 3 working days of receipt of dockets.</t>
  </si>
  <si>
    <t xml:space="preserve">All requests for data provided within 5 working days. </t>
  </si>
  <si>
    <t>Cost recovery administration</t>
  </si>
  <si>
    <t>Operational costs only for the provision of secretariat service for the FCRSC (e.g. Chair’s services, meeting room hire, and committee allowances for travel, accommodation and meals).</t>
  </si>
  <si>
    <t>FCRSC meeting agenda and papers circulated two weeks in advance of meetings.</t>
  </si>
  <si>
    <t>FCRSC minutes prepared and circulated within 7 working days of meetings.</t>
  </si>
  <si>
    <t>Licence Administration</t>
  </si>
  <si>
    <t>Cost Recovery Administration</t>
  </si>
  <si>
    <t>Deliverables</t>
  </si>
  <si>
    <t>Tot. Rec. ($)*</t>
  </si>
  <si>
    <t xml:space="preserve">Deliverables </t>
  </si>
  <si>
    <t>Key performance indicator</t>
  </si>
  <si>
    <t>Traffic light</t>
  </si>
  <si>
    <t>Compliance Services</t>
  </si>
  <si>
    <t>Administration Services</t>
  </si>
  <si>
    <t>*** Total Recoverable Cost</t>
  </si>
  <si>
    <t>Included in FTE</t>
  </si>
  <si>
    <t>FTE</t>
  </si>
  <si>
    <t>Number of Licences in the Fishery = 1</t>
  </si>
  <si>
    <t>Key Initiatives</t>
  </si>
  <si>
    <t>Stakeholder engagement</t>
  </si>
  <si>
    <t>Aquaculture licensing</t>
  </si>
  <si>
    <t>Final Victorian Aquaculture Strategy submitted for approval</t>
  </si>
  <si>
    <t>Activity</t>
  </si>
  <si>
    <t>Respond to stakeholder requests for information</t>
  </si>
  <si>
    <t>Proactively engage with stakeholders and manage relationships to foster collaborative approach to management and progress agreed initiatives</t>
  </si>
  <si>
    <t>Periodic aquaculture update</t>
  </si>
  <si>
    <t>Meetings and/or contact between Aquaculture Manager and stakeholders</t>
  </si>
  <si>
    <t>Response</t>
  </si>
  <si>
    <t>Acknowledge all requests within 5 business days of receipt including providing date for completion</t>
  </si>
  <si>
    <t>Aquaculture Forum meetings to be held twice per year</t>
  </si>
  <si>
    <t>Periodic (specific sub-sector requirements to be discussed) meetings and/or contact between Aquaculture Manager and nominated stakeholder(s)</t>
  </si>
  <si>
    <t>Aquaculture updates provided to nominated stakeholders every six months</t>
  </si>
  <si>
    <t>Provide advice for licence / permit applications, variations and writing of conditions</t>
  </si>
  <si>
    <t>Licences / Permits</t>
  </si>
  <si>
    <t>Provide advice to Licensing within 10 business days except where Translocation Evaluation Panel approval is required</t>
  </si>
  <si>
    <t xml:space="preserve">Operational management -Manage Shellfish QA </t>
  </si>
  <si>
    <t>Oversight of openings/closings and phytoplankton, biotoxin and bacterial data</t>
  </si>
  <si>
    <t>Provide expert advice to farmers and PrimeSafe on the water monitoring component of VSQAP program</t>
  </si>
  <si>
    <t>Facilitate export accreditation</t>
  </si>
  <si>
    <t>Engage with farmers, PrimeSafe, State and Commonwealth agencies on matters related to shellfish quality assurance and maintenance of export accreditation of harvest areas</t>
  </si>
  <si>
    <t xml:space="preserve">Advise and facilitate emergency response </t>
  </si>
  <si>
    <t>All urgent requests for advice responded to within 24 hours</t>
  </si>
  <si>
    <t>Annual/Triennial Reports</t>
  </si>
  <si>
    <t>Export Accreditation Audit Report and letter confirming maintenance of export accreditation of the water monitoring component</t>
  </si>
  <si>
    <t>Reports as above and relevant documentation for Export Approval and participate in ASQAAC meetings and communicate results to farmers</t>
  </si>
  <si>
    <t>Incident responded to within 24 hours OR risk management commenced within 24 hours</t>
  </si>
  <si>
    <t>Continuance of Export Approval  (timing as required by Commonwealth)</t>
  </si>
  <si>
    <t>Operational management - Manage aquaculture offshore reserves</t>
  </si>
  <si>
    <t>Review and Update Victorian Marine Biotoxin Plan and VSQAP  manual</t>
  </si>
  <si>
    <t>Manage navigation aid maintenance contract management and facilitate compliance</t>
  </si>
  <si>
    <t>Respond to report on navigation issues including drafting Notice to Mariners</t>
  </si>
  <si>
    <t>Respond to emergencies</t>
  </si>
  <si>
    <t>Current Victorian Marine Biotoxin Plan and VSQAP manual</t>
  </si>
  <si>
    <t>Navigation aid annual maintenance contract</t>
  </si>
  <si>
    <t>Navigation aid and site Inspections</t>
  </si>
  <si>
    <t>New navigation aids and equipment deployed as required</t>
  </si>
  <si>
    <t>Notice to Mariners</t>
  </si>
  <si>
    <t>Incident responded to within 24 hours or risk management commenced within 24 hours</t>
  </si>
  <si>
    <t>Report to Parks Victoria on navigation issues as required</t>
  </si>
  <si>
    <t>Notice to Mariners drafted within 24 hours of incident (as required)</t>
  </si>
  <si>
    <t>Navigation aids and equipment deployed in a timely manner (as required)</t>
  </si>
  <si>
    <t>Navigation aid and site inspections completed by 20 June 2017</t>
  </si>
  <si>
    <t>Annual maintenance contract tasks completed by 20 June 2017</t>
  </si>
  <si>
    <t>Updated plans to be amended (as required)</t>
  </si>
  <si>
    <r>
      <t>Report</t>
    </r>
    <r>
      <rPr>
        <b/>
        <sz val="10"/>
        <color theme="1"/>
        <rFont val="Arial"/>
        <family val="2"/>
      </rPr>
      <t>s</t>
    </r>
  </si>
  <si>
    <t>Number of Licences in the Fishery = 16</t>
  </si>
  <si>
    <t>Number of Licences in the Fishery = 4</t>
  </si>
  <si>
    <t>Number of Licences in the Fishery = 8</t>
  </si>
  <si>
    <t>Number of Licences in the Fishery = 2</t>
  </si>
  <si>
    <t>Number of Licences in the Fishery = 7</t>
  </si>
  <si>
    <t>Number of Licences in the Fishery = 10</t>
  </si>
  <si>
    <t>Minutes circulated within 7 working days of meetings.</t>
  </si>
  <si>
    <t>Agenda and papers circulated 2 weeks before meetings.</t>
  </si>
  <si>
    <t>Data entered within 3 working days of receipt of dockets.</t>
  </si>
  <si>
    <t xml:space="preserve">Requests provided within 5 working days. </t>
  </si>
  <si>
    <t>Inspections undertaken</t>
  </si>
  <si>
    <t>Number of Licences in the Fishery = 6</t>
  </si>
  <si>
    <t>Number of Licences in the Fishery = 9</t>
  </si>
  <si>
    <t>Number of Licences in the Fishery = 18</t>
  </si>
  <si>
    <t>Number of Licences in the Fishery = 17</t>
  </si>
  <si>
    <t>Comment</t>
  </si>
  <si>
    <t>On track</t>
  </si>
  <si>
    <t>Issue</t>
  </si>
  <si>
    <t>At risk</t>
  </si>
  <si>
    <t>Delivered</t>
  </si>
  <si>
    <t>Aquaculture (CL - Abalone) Fishery - 2017/18 Mid-year Report.1</t>
  </si>
  <si>
    <t>Aquaculture (CL - Bivalve Shellfish) Fishery – 2017/18 Mid-year Report.1</t>
  </si>
  <si>
    <t>Aquaculture (CL - Eels) Fishery – 2017/18 Mid-year Report.1</t>
  </si>
  <si>
    <t>Aquaculture (CL - Offshore) Fishery – 2017/18 Mid-year Report.1</t>
  </si>
  <si>
    <t>Aquaculture (CL - Other) Fishery – 2017/18 Mid-year Report.1</t>
  </si>
  <si>
    <t>Aquaculture (Onshore Abalone) Fishery – 2017/18 Mid-year Report.1</t>
  </si>
  <si>
    <t>Aquaculture (PL - Eels) Fishery – 2017/18 Mid-year Report.1</t>
  </si>
  <si>
    <t>Aquaculture (PL - Indoor Intensive) Fishery – 2017/18 Mid-year Report.1</t>
  </si>
  <si>
    <t>Aquaculture (PL - Marine) Fishery – 2017/18 Mid-year Report.1</t>
  </si>
  <si>
    <t>Aquaculture (PL - Ornamental) Fishery – 2017/18 Mid-year Report.1</t>
  </si>
  <si>
    <t>Aquaculture (PL - Other) Fishery – 2017/18 Mid-year Report.1</t>
  </si>
  <si>
    <t>Aquaculture (PL - Salmonids) Fishery – 2017/18 Mid-year Report.1</t>
  </si>
  <si>
    <t>Aquaculture (PL - Tourism) Fishery – 2017/18 Mid-year Report.1</t>
  </si>
  <si>
    <t>Aquaculture (PL - Warmwater Finfish) Fishery – 2017/18 Mid-year Report.1</t>
  </si>
  <si>
    <t>Aquaculture (PL - Yabbies) Fishery – 2017/18 Mid-year Report.1</t>
  </si>
  <si>
    <t xml:space="preserve">Aquaculture Strategy </t>
  </si>
  <si>
    <t>Implementation of the strategy actions for 2017</t>
  </si>
  <si>
    <t xml:space="preserve">Implement 2017 actions within 1 year </t>
  </si>
  <si>
    <t>Timely and accurate advice and direction</t>
  </si>
  <si>
    <t>Ten annual/triennial reports finalised by 31 December 2017</t>
  </si>
  <si>
    <t>Audit of Victoria’s bivalve shellfish export accreditation as required by 31 December 2017</t>
  </si>
  <si>
    <t>Endorsed by Minister May 2017</t>
  </si>
  <si>
    <t>FCRSC #44 and #45</t>
  </si>
  <si>
    <t>FCRSC #44 &amp; #45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</si>
</sst>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0" fillId="0" borderId="3" xfId="0" applyBorder="1"/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4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6" xfId="0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0" fillId="10" borderId="25" xfId="0" applyFill="1" applyBorder="1"/>
    <xf numFmtId="0" fontId="8" fillId="10" borderId="25" xfId="0" applyFont="1" applyFill="1" applyBorder="1" applyAlignment="1">
      <alignment vertical="top" wrapText="1"/>
    </xf>
    <xf numFmtId="0" fontId="9" fillId="10" borderId="25" xfId="0" applyFont="1" applyFill="1" applyBorder="1" applyAlignment="1">
      <alignment horizontal="left" vertical="top" wrapText="1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5" xfId="0" applyFont="1" applyFill="1" applyBorder="1"/>
    <xf numFmtId="0" fontId="4" fillId="10" borderId="23" xfId="0" applyFont="1" applyFill="1" applyBorder="1"/>
    <xf numFmtId="0" fontId="4" fillId="0" borderId="21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2" xfId="0" applyFont="1" applyBorder="1"/>
    <xf numFmtId="0" fontId="0" fillId="0" borderId="0" xfId="0" applyAlignment="1">
      <alignment horizontal="right" vertical="top"/>
    </xf>
    <xf numFmtId="0" fontId="6" fillId="10" borderId="24" xfId="0" applyFont="1" applyFill="1" applyBorder="1" applyAlignment="1">
      <alignment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6" fillId="6" borderId="24" xfId="0" applyFont="1" applyFill="1" applyBorder="1"/>
    <xf numFmtId="0" fontId="0" fillId="6" borderId="25" xfId="0" applyFill="1" applyBorder="1"/>
    <xf numFmtId="0" fontId="0" fillId="6" borderId="23" xfId="0" applyFill="1" applyBorder="1"/>
    <xf numFmtId="0" fontId="3" fillId="4" borderId="24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top"/>
    </xf>
    <xf numFmtId="0" fontId="0" fillId="8" borderId="28" xfId="0" applyFill="1" applyBorder="1"/>
    <xf numFmtId="0" fontId="0" fillId="8" borderId="22" xfId="0" applyFill="1" applyBorder="1"/>
    <xf numFmtId="0" fontId="3" fillId="3" borderId="24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6" fillId="7" borderId="24" xfId="0" applyFont="1" applyFill="1" applyBorder="1"/>
    <xf numFmtId="0" fontId="0" fillId="7" borderId="25" xfId="0" applyFill="1" applyBorder="1"/>
    <xf numFmtId="0" fontId="0" fillId="7" borderId="23" xfId="0" applyFill="1" applyBorder="1"/>
    <xf numFmtId="0" fontId="1" fillId="0" borderId="0" xfId="0" applyFont="1" applyAlignment="1">
      <alignment horizontal="right" vertical="top"/>
    </xf>
    <xf numFmtId="0" fontId="4" fillId="0" borderId="6" xfId="0" applyFont="1" applyBorder="1" applyAlignment="1">
      <alignment vertical="top"/>
    </xf>
    <xf numFmtId="0" fontId="0" fillId="0" borderId="17" xfId="0" applyBorder="1"/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0" fillId="0" borderId="18" xfId="0" applyBorder="1"/>
    <xf numFmtId="0" fontId="0" fillId="0" borderId="12" xfId="0" applyBorder="1"/>
    <xf numFmtId="0" fontId="4" fillId="0" borderId="12" xfId="0" applyFont="1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0" fontId="6" fillId="2" borderId="20" xfId="0" applyFont="1" applyFill="1" applyBorder="1"/>
    <xf numFmtId="0" fontId="7" fillId="2" borderId="28" xfId="0" applyFont="1" applyFill="1" applyBorder="1"/>
    <xf numFmtId="0" fontId="7" fillId="2" borderId="22" xfId="0" applyFont="1" applyFill="1" applyBorder="1"/>
    <xf numFmtId="0" fontId="0" fillId="0" borderId="16" xfId="0" applyBorder="1"/>
    <xf numFmtId="0" fontId="0" fillId="0" borderId="19" xfId="0" applyBorder="1"/>
    <xf numFmtId="0" fontId="4" fillId="0" borderId="2" xfId="0" applyFont="1" applyBorder="1" applyAlignment="1">
      <alignment vertical="top" wrapText="1"/>
    </xf>
    <xf numFmtId="8" fontId="0" fillId="0" borderId="0" xfId="0" applyNumberFormat="1"/>
    <xf numFmtId="164" fontId="4" fillId="0" borderId="0" xfId="1" applyNumberFormat="1" applyFont="1" applyBorder="1" applyAlignment="1">
      <alignment horizontal="right" vertical="center"/>
    </xf>
    <xf numFmtId="164" fontId="4" fillId="0" borderId="0" xfId="1" applyNumberFormat="1" applyFont="1" applyBorder="1" applyAlignment="1">
      <alignment vertical="top"/>
    </xf>
    <xf numFmtId="164" fontId="11" fillId="0" borderId="0" xfId="0" applyNumberFormat="1" applyFont="1" applyBorder="1" applyAlignment="1">
      <alignment horizontal="right" vertical="center"/>
    </xf>
    <xf numFmtId="164" fontId="11" fillId="0" borderId="0" xfId="1" applyNumberFormat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0" fontId="0" fillId="0" borderId="13" xfId="0" applyBorder="1"/>
    <xf numFmtId="0" fontId="0" fillId="0" borderId="15" xfId="0" applyBorder="1"/>
    <xf numFmtId="0" fontId="5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8" borderId="20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6" fontId="4" fillId="0" borderId="6" xfId="0" applyNumberFormat="1" applyFont="1" applyBorder="1" applyAlignment="1">
      <alignment vertical="top"/>
    </xf>
    <xf numFmtId="6" fontId="4" fillId="0" borderId="14" xfId="0" applyNumberFormat="1" applyFont="1" applyBorder="1" applyAlignment="1">
      <alignment vertical="top"/>
    </xf>
    <xf numFmtId="0" fontId="4" fillId="0" borderId="34" xfId="0" applyFont="1" applyBorder="1"/>
    <xf numFmtId="0" fontId="1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3" fontId="4" fillId="0" borderId="1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15" fontId="4" fillId="0" borderId="17" xfId="0" applyNumberFormat="1" applyFont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 wrapText="1"/>
    </xf>
    <xf numFmtId="0" fontId="4" fillId="0" borderId="37" xfId="0" applyFont="1" applyBorder="1" applyAlignment="1">
      <alignment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vertical="top" wrapText="1"/>
    </xf>
    <xf numFmtId="0" fontId="4" fillId="0" borderId="43" xfId="0" applyFont="1" applyBorder="1"/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/>
    </xf>
    <xf numFmtId="0" fontId="4" fillId="0" borderId="39" xfId="0" applyFont="1" applyBorder="1" applyAlignment="1">
      <alignment vertical="top" wrapText="1"/>
    </xf>
    <xf numFmtId="0" fontId="4" fillId="0" borderId="44" xfId="0" applyFont="1" applyBorder="1" applyAlignment="1">
      <alignment vertical="center" wrapText="1"/>
    </xf>
    <xf numFmtId="165" fontId="4" fillId="0" borderId="11" xfId="0" applyNumberFormat="1" applyFont="1" applyBorder="1"/>
    <xf numFmtId="165" fontId="4" fillId="0" borderId="11" xfId="0" applyNumberFormat="1" applyFont="1" applyBorder="1" applyAlignment="1">
      <alignment horizontal="right" vertical="top" wrapText="1"/>
    </xf>
    <xf numFmtId="165" fontId="0" fillId="0" borderId="19" xfId="0" applyNumberFormat="1" applyBorder="1"/>
    <xf numFmtId="165" fontId="4" fillId="0" borderId="11" xfId="0" applyNumberFormat="1" applyFont="1" applyBorder="1" applyAlignment="1">
      <alignment vertical="top"/>
    </xf>
    <xf numFmtId="9" fontId="4" fillId="0" borderId="0" xfId="0" applyNumberFormat="1" applyFont="1" applyBorder="1" applyAlignment="1">
      <alignment vertical="top"/>
    </xf>
    <xf numFmtId="9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11" xfId="0" applyNumberFormat="1" applyFont="1" applyBorder="1" applyAlignment="1">
      <alignment vertical="top"/>
    </xf>
    <xf numFmtId="9" fontId="4" fillId="0" borderId="0" xfId="2" applyFont="1" applyBorder="1" applyAlignment="1">
      <alignment vertical="top"/>
    </xf>
    <xf numFmtId="9" fontId="4" fillId="0" borderId="2" xfId="2" applyFont="1" applyBorder="1" applyAlignment="1">
      <alignment horizontal="right" vertical="top" wrapText="1"/>
    </xf>
    <xf numFmtId="1" fontId="4" fillId="0" borderId="2" xfId="0" applyNumberFormat="1" applyFont="1" applyBorder="1" applyAlignment="1">
      <alignment horizontal="right" vertical="top" wrapText="1"/>
    </xf>
    <xf numFmtId="165" fontId="4" fillId="0" borderId="11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9" fontId="4" fillId="0" borderId="2" xfId="2" applyFont="1" applyBorder="1" applyAlignment="1">
      <alignment horizontal="righ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/>
    </xf>
    <xf numFmtId="0" fontId="4" fillId="0" borderId="45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10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4" fillId="0" borderId="4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0" fillId="0" borderId="48" xfId="0" applyBorder="1"/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vertical="top"/>
    </xf>
    <xf numFmtId="9" fontId="4" fillId="0" borderId="21" xfId="2" applyFont="1" applyBorder="1" applyAlignment="1">
      <alignment vertical="top"/>
    </xf>
    <xf numFmtId="165" fontId="4" fillId="0" borderId="21" xfId="0" applyNumberFormat="1" applyFont="1" applyBorder="1" applyAlignment="1">
      <alignment vertical="top"/>
    </xf>
    <xf numFmtId="165" fontId="4" fillId="0" borderId="6" xfId="0" applyNumberFormat="1" applyFont="1" applyBorder="1"/>
    <xf numFmtId="0" fontId="0" fillId="0" borderId="49" xfId="0" applyBorder="1"/>
    <xf numFmtId="0" fontId="0" fillId="0" borderId="27" xfId="0" applyBorder="1"/>
    <xf numFmtId="0" fontId="4" fillId="0" borderId="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" xfId="0" applyFont="1" applyBorder="1"/>
    <xf numFmtId="165" fontId="4" fillId="0" borderId="7" xfId="0" applyNumberFormat="1" applyFont="1" applyBorder="1"/>
    <xf numFmtId="0" fontId="4" fillId="0" borderId="4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17" fontId="4" fillId="0" borderId="39" xfId="0" applyNumberFormat="1" applyFont="1" applyBorder="1" applyAlignment="1">
      <alignment vertical="top" wrapText="1"/>
    </xf>
    <xf numFmtId="15" fontId="4" fillId="0" borderId="17" xfId="0" applyNumberFormat="1" applyFont="1" applyBorder="1" applyAlignment="1">
      <alignment horizontal="left" vertical="top" wrapText="1"/>
    </xf>
    <xf numFmtId="0" fontId="4" fillId="0" borderId="5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top"/>
    </xf>
    <xf numFmtId="0" fontId="4" fillId="11" borderId="39" xfId="0" applyFont="1" applyFill="1" applyBorder="1" applyAlignment="1">
      <alignment vertical="top" wrapText="1"/>
    </xf>
    <xf numFmtId="0" fontId="4" fillId="11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4" fillId="0" borderId="27" xfId="0" applyNumberFormat="1" applyFont="1" applyBorder="1" applyAlignment="1">
      <alignment horizontal="right" vertical="top" wrapText="1"/>
    </xf>
    <xf numFmtId="165" fontId="4" fillId="0" borderId="11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9" fontId="4" fillId="0" borderId="26" xfId="0" applyNumberFormat="1" applyFont="1" applyBorder="1" applyAlignment="1">
      <alignment horizontal="right" vertical="top" wrapText="1"/>
    </xf>
    <xf numFmtId="9" fontId="4" fillId="0" borderId="2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top" wrapText="1"/>
    </xf>
    <xf numFmtId="9" fontId="4" fillId="0" borderId="26" xfId="2" applyFont="1" applyBorder="1" applyAlignment="1">
      <alignment horizontal="right" vertical="top" wrapText="1"/>
    </xf>
    <xf numFmtId="9" fontId="4" fillId="0" borderId="2" xfId="2" applyFont="1" applyBorder="1" applyAlignment="1">
      <alignment horizontal="right" vertical="top" wrapText="1"/>
    </xf>
    <xf numFmtId="165" fontId="4" fillId="0" borderId="2" xfId="0" applyNumberFormat="1" applyFont="1" applyBorder="1" applyAlignment="1">
      <alignment horizontal="righ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9" fontId="4" fillId="0" borderId="21" xfId="2" applyFont="1" applyBorder="1" applyAlignment="1">
      <alignment horizontal="right" vertical="top" wrapText="1"/>
    </xf>
    <xf numFmtId="9" fontId="4" fillId="0" borderId="6" xfId="2" applyFont="1" applyBorder="1" applyAlignment="1">
      <alignment horizontal="right" vertical="top" wrapText="1"/>
    </xf>
    <xf numFmtId="165" fontId="4" fillId="0" borderId="26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3" fontId="4" fillId="0" borderId="27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</cellXfs>
  <cellStyles count="3">
    <cellStyle name="Currency" xfId="1" builtinId="4"/>
    <cellStyle name="Normal" xfId="0" builtinId="0"/>
    <cellStyle name="Percent" xfId="2" builtinId="5"/>
  </cellStyles>
  <dxfs count="240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6D4D4"/>
      <color rgb="FFFFFFFF"/>
      <color rgb="FFC0D9DA"/>
      <color rgb="FFD3C7CB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sheries\B-Fisheries\EXECUTIVE%20SERVICES\PROSPECTIVE%20COST%20RECOVERY\COST%20RECOVERY%20REPORTING\2016-17%20CR%20report\2016-17%20Mid-year%20CR%20Report\Aquaculture%20end-year%20CR%20report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 Abalone"/>
      <sheetName val="CL Bivalve"/>
      <sheetName val="CL Eels "/>
      <sheetName val="CL Offshore"/>
      <sheetName val="CL Other"/>
      <sheetName val="Onshore abalone"/>
      <sheetName val="PL Eels"/>
      <sheetName val="PL Indoor Intensive"/>
      <sheetName val="PL Marine"/>
      <sheetName val="PL Ornamentals"/>
      <sheetName val="PL Other"/>
      <sheetName val="PL Salmonids"/>
      <sheetName val="PL Tourism"/>
      <sheetName val="PL WWFF"/>
      <sheetName val="PL Yabbies"/>
      <sheetName val="PL Yabbies multiwaters"/>
    </sheetNames>
    <sheetDataSet>
      <sheetData sheetId="0">
        <row r="3">
          <cell r="J3" t="str">
            <v>On track</v>
          </cell>
        </row>
        <row r="4">
          <cell r="J4" t="str">
            <v>Issue</v>
          </cell>
        </row>
        <row r="5">
          <cell r="J5" t="str">
            <v>At risk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7" workbookViewId="0">
      <selection activeCell="N13" sqref="N13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8.140625" hidden="1" customWidth="1"/>
    <col min="11" max="11" width="11.140625" hidden="1" customWidth="1"/>
    <col min="12" max="12" width="18.85546875" customWidth="1"/>
    <col min="15" max="16" width="9.140625" hidden="1" customWidth="1"/>
  </cols>
  <sheetData>
    <row r="1" spans="1:16" ht="18" x14ac:dyDescent="0.25">
      <c r="A1" s="188" t="s">
        <v>100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6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54" customHeight="1" x14ac:dyDescent="0.25">
      <c r="A5" s="88" t="s">
        <v>35</v>
      </c>
      <c r="B5" s="87" t="s">
        <v>47</v>
      </c>
      <c r="C5" s="87" t="s">
        <v>48</v>
      </c>
      <c r="D5" s="96" t="s">
        <v>49</v>
      </c>
      <c r="E5" s="164" t="s">
        <v>96</v>
      </c>
      <c r="F5" s="6">
        <v>4.7500000000000001E-2</v>
      </c>
      <c r="G5" s="49">
        <v>7312</v>
      </c>
      <c r="H5" s="64">
        <v>4750</v>
      </c>
      <c r="I5" s="49">
        <f>G5+H5</f>
        <v>12062</v>
      </c>
      <c r="J5" s="131">
        <v>1</v>
      </c>
      <c r="K5" s="130">
        <f>+I5*J5</f>
        <v>12062</v>
      </c>
      <c r="L5" s="151"/>
      <c r="O5" s="160"/>
      <c r="P5" t="s">
        <v>97</v>
      </c>
    </row>
    <row r="6" spans="1:16" ht="41.25" customHeight="1" x14ac:dyDescent="0.25">
      <c r="A6" s="88" t="s">
        <v>34</v>
      </c>
      <c r="B6" s="117" t="s">
        <v>38</v>
      </c>
      <c r="C6" s="125" t="s">
        <v>42</v>
      </c>
      <c r="D6" s="117" t="s">
        <v>43</v>
      </c>
      <c r="E6" s="164" t="s">
        <v>96</v>
      </c>
      <c r="F6" s="6"/>
      <c r="G6" s="15"/>
      <c r="H6" s="16"/>
      <c r="I6" s="15"/>
      <c r="J6" s="16"/>
      <c r="K6" s="127"/>
      <c r="L6" s="151"/>
      <c r="O6" s="161"/>
      <c r="P6" t="s">
        <v>98</v>
      </c>
    </row>
    <row r="7" spans="1:16" ht="41.25" customHeight="1" x14ac:dyDescent="0.25">
      <c r="A7" s="107"/>
      <c r="B7" s="123" t="s">
        <v>39</v>
      </c>
      <c r="C7" s="123" t="s">
        <v>41</v>
      </c>
      <c r="D7" s="123" t="s">
        <v>44</v>
      </c>
      <c r="E7" s="164" t="s">
        <v>96</v>
      </c>
      <c r="F7" s="6"/>
      <c r="G7" s="15"/>
      <c r="H7" s="16"/>
      <c r="I7" s="15"/>
      <c r="J7" s="16"/>
      <c r="K7" s="127"/>
      <c r="L7" s="152"/>
    </row>
    <row r="8" spans="1:16" ht="65.25" customHeight="1" x14ac:dyDescent="0.25">
      <c r="A8" s="107"/>
      <c r="B8" s="126"/>
      <c r="C8" s="122"/>
      <c r="D8" s="122" t="s">
        <v>45</v>
      </c>
      <c r="E8" s="164" t="s">
        <v>96</v>
      </c>
      <c r="F8" s="6"/>
      <c r="G8" s="15"/>
      <c r="H8" s="16"/>
      <c r="I8" s="15"/>
      <c r="J8" s="16"/>
      <c r="K8" s="127"/>
      <c r="L8" s="152"/>
    </row>
    <row r="9" spans="1:16" ht="41.25" customHeight="1" x14ac:dyDescent="0.25">
      <c r="A9" s="18"/>
      <c r="B9" s="98"/>
      <c r="C9" s="98" t="s">
        <v>40</v>
      </c>
      <c r="D9" s="98" t="s">
        <v>46</v>
      </c>
      <c r="E9" s="187" t="s">
        <v>99</v>
      </c>
      <c r="F9" s="6"/>
      <c r="G9" s="15"/>
      <c r="H9" s="16"/>
      <c r="I9" s="15"/>
      <c r="J9" s="16"/>
      <c r="K9" s="127"/>
      <c r="L9" s="152"/>
    </row>
    <row r="10" spans="1:16" ht="27" customHeight="1" x14ac:dyDescent="0.25">
      <c r="A10" s="108" t="s">
        <v>33</v>
      </c>
      <c r="B10" s="117" t="s">
        <v>115</v>
      </c>
      <c r="C10" s="125" t="s">
        <v>36</v>
      </c>
      <c r="D10" s="182">
        <v>42583</v>
      </c>
      <c r="E10" s="186" t="s">
        <v>99</v>
      </c>
      <c r="F10" s="6"/>
      <c r="G10" s="15"/>
      <c r="H10" s="16"/>
      <c r="I10" s="15"/>
      <c r="J10" s="16"/>
      <c r="K10" s="127"/>
      <c r="L10" s="151" t="s">
        <v>121</v>
      </c>
    </row>
    <row r="11" spans="1:16" ht="29.25" customHeight="1" thickBot="1" x14ac:dyDescent="0.3">
      <c r="A11" s="109"/>
      <c r="B11" s="94"/>
      <c r="C11" s="13" t="s">
        <v>116</v>
      </c>
      <c r="D11" s="183" t="s">
        <v>117</v>
      </c>
      <c r="E11" s="164" t="s">
        <v>96</v>
      </c>
      <c r="F11" s="20"/>
      <c r="G11" s="62"/>
      <c r="H11" s="66"/>
      <c r="I11" s="62"/>
      <c r="J11" s="66"/>
      <c r="K11" s="129"/>
      <c r="L11" s="153"/>
    </row>
    <row r="12" spans="1:16" ht="16.5" thickBot="1" x14ac:dyDescent="0.3">
      <c r="A12" s="70" t="s">
        <v>27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2"/>
    </row>
    <row r="13" spans="1:16" ht="26.25" thickBot="1" x14ac:dyDescent="0.3">
      <c r="A13" s="44" t="s">
        <v>0</v>
      </c>
      <c r="B13" s="45" t="s">
        <v>1</v>
      </c>
      <c r="C13" s="46" t="s">
        <v>24</v>
      </c>
      <c r="D13" s="45" t="s">
        <v>25</v>
      </c>
      <c r="E13" s="45" t="s">
        <v>26</v>
      </c>
      <c r="F13" s="45" t="s">
        <v>31</v>
      </c>
      <c r="G13" s="45" t="s">
        <v>2</v>
      </c>
      <c r="H13" s="46" t="s">
        <v>3</v>
      </c>
      <c r="I13" s="45" t="s">
        <v>4</v>
      </c>
      <c r="J13" s="47" t="s">
        <v>5</v>
      </c>
      <c r="K13" s="48" t="s">
        <v>23</v>
      </c>
      <c r="L13" s="48" t="s">
        <v>95</v>
      </c>
    </row>
    <row r="14" spans="1:16" ht="41.25" customHeight="1" x14ac:dyDescent="0.25">
      <c r="A14" s="193" t="s">
        <v>6</v>
      </c>
      <c r="B14" s="6" t="s">
        <v>7</v>
      </c>
      <c r="C14" s="4" t="s">
        <v>10</v>
      </c>
      <c r="D14" s="75" t="s">
        <v>90</v>
      </c>
      <c r="E14" s="202" t="s">
        <v>96</v>
      </c>
      <c r="F14" s="27">
        <v>3.2000000000000002E-3</v>
      </c>
      <c r="G14" s="195">
        <v>565</v>
      </c>
      <c r="H14" s="196" t="s">
        <v>30</v>
      </c>
      <c r="I14" s="198">
        <f>G14</f>
        <v>565</v>
      </c>
      <c r="J14" s="200">
        <v>1</v>
      </c>
      <c r="K14" s="189">
        <f>I14*J14</f>
        <v>565</v>
      </c>
      <c r="L14" s="154"/>
    </row>
    <row r="15" spans="1:16" ht="41.25" customHeight="1" x14ac:dyDescent="0.25">
      <c r="A15" s="194"/>
      <c r="B15" s="6" t="s">
        <v>8</v>
      </c>
      <c r="C15" s="3"/>
      <c r="D15" s="2"/>
      <c r="E15" s="203"/>
      <c r="F15" s="8"/>
      <c r="G15" s="195"/>
      <c r="H15" s="197"/>
      <c r="I15" s="199"/>
      <c r="J15" s="201"/>
      <c r="K15" s="190"/>
      <c r="L15" s="152"/>
    </row>
    <row r="16" spans="1:16" ht="27.75" customHeight="1" thickBot="1" x14ac:dyDescent="0.3">
      <c r="A16" s="67"/>
      <c r="B16" s="7" t="s">
        <v>9</v>
      </c>
      <c r="C16" s="1"/>
      <c r="D16" s="5"/>
      <c r="E16" s="204"/>
      <c r="F16" s="9"/>
      <c r="G16" s="9"/>
      <c r="H16" s="1"/>
      <c r="I16" s="9"/>
      <c r="J16" s="1"/>
      <c r="K16" s="82"/>
      <c r="L16" s="153"/>
    </row>
    <row r="17" spans="1:12" ht="18.75" customHeight="1" thickBot="1" x14ac:dyDescent="0.3">
      <c r="A17" s="31" t="s">
        <v>28</v>
      </c>
      <c r="B17" s="21"/>
      <c r="C17" s="22"/>
      <c r="D17" s="23"/>
      <c r="E17" s="24"/>
      <c r="F17" s="24"/>
      <c r="G17" s="25"/>
      <c r="H17" s="25"/>
      <c r="I17" s="25"/>
      <c r="J17" s="25"/>
      <c r="K17" s="26"/>
      <c r="L17" s="155"/>
    </row>
    <row r="18" spans="1:12" ht="18" customHeight="1" thickBot="1" x14ac:dyDescent="0.3">
      <c r="A18" s="86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</row>
    <row r="19" spans="1:12" ht="26.25" thickBot="1" x14ac:dyDescent="0.3">
      <c r="A19" s="32" t="s">
        <v>0</v>
      </c>
      <c r="B19" s="33" t="s">
        <v>1</v>
      </c>
      <c r="C19" s="34" t="s">
        <v>22</v>
      </c>
      <c r="D19" s="33" t="s">
        <v>25</v>
      </c>
      <c r="E19" s="35" t="s">
        <v>26</v>
      </c>
      <c r="F19" s="35" t="s">
        <v>31</v>
      </c>
      <c r="G19" s="35" t="s">
        <v>2</v>
      </c>
      <c r="H19" s="34" t="s">
        <v>3</v>
      </c>
      <c r="I19" s="33" t="s">
        <v>4</v>
      </c>
      <c r="J19" s="34" t="s">
        <v>5</v>
      </c>
      <c r="K19" s="36" t="s">
        <v>23</v>
      </c>
      <c r="L19" s="156" t="s">
        <v>95</v>
      </c>
    </row>
    <row r="20" spans="1:12" ht="29.25" customHeight="1" x14ac:dyDescent="0.25">
      <c r="A20" s="14" t="s">
        <v>12</v>
      </c>
      <c r="B20" s="191" t="s">
        <v>13</v>
      </c>
      <c r="C20" s="75" t="s">
        <v>14</v>
      </c>
      <c r="D20" s="75" t="s">
        <v>88</v>
      </c>
      <c r="E20" s="164" t="s">
        <v>96</v>
      </c>
      <c r="F20" s="27">
        <v>5.7999999999999996E-3</v>
      </c>
      <c r="G20" s="102">
        <v>745</v>
      </c>
      <c r="H20" s="101">
        <v>66</v>
      </c>
      <c r="I20" s="97">
        <f>G20+H20</f>
        <v>811</v>
      </c>
      <c r="J20" s="132">
        <v>1</v>
      </c>
      <c r="K20" s="128">
        <f>J20*I20</f>
        <v>811</v>
      </c>
      <c r="L20" s="152"/>
    </row>
    <row r="21" spans="1:12" ht="26.25" thickBot="1" x14ac:dyDescent="0.3">
      <c r="A21" s="67"/>
      <c r="B21" s="192"/>
      <c r="C21" s="12" t="s">
        <v>15</v>
      </c>
      <c r="D21" s="12" t="s">
        <v>89</v>
      </c>
      <c r="E21" s="164" t="s">
        <v>96</v>
      </c>
      <c r="F21" s="20"/>
      <c r="G21" s="1"/>
      <c r="H21" s="9"/>
      <c r="I21" s="1"/>
      <c r="J21" s="9"/>
      <c r="K21" s="83"/>
      <c r="L21" s="157"/>
    </row>
    <row r="22" spans="1:12" ht="16.5" thickBot="1" x14ac:dyDescent="0.3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</row>
    <row r="23" spans="1:12" ht="26.25" thickBot="1" x14ac:dyDescent="0.3">
      <c r="A23" s="52" t="s">
        <v>0</v>
      </c>
      <c r="B23" s="53" t="s">
        <v>1</v>
      </c>
      <c r="C23" s="54" t="s">
        <v>22</v>
      </c>
      <c r="D23" s="53" t="s">
        <v>25</v>
      </c>
      <c r="E23" s="53" t="s">
        <v>26</v>
      </c>
      <c r="F23" s="53" t="s">
        <v>31</v>
      </c>
      <c r="G23" s="53" t="s">
        <v>2</v>
      </c>
      <c r="H23" s="54" t="s">
        <v>3</v>
      </c>
      <c r="I23" s="53" t="s">
        <v>4</v>
      </c>
      <c r="J23" s="54" t="s">
        <v>5</v>
      </c>
      <c r="K23" s="55" t="s">
        <v>23</v>
      </c>
      <c r="L23" s="55" t="s">
        <v>95</v>
      </c>
    </row>
    <row r="24" spans="1:12" ht="28.5" customHeight="1" x14ac:dyDescent="0.25">
      <c r="A24" s="14" t="s">
        <v>16</v>
      </c>
      <c r="B24" s="191" t="s">
        <v>17</v>
      </c>
      <c r="C24" s="69" t="s">
        <v>18</v>
      </c>
      <c r="D24" s="11" t="s">
        <v>87</v>
      </c>
      <c r="E24" s="165" t="s">
        <v>96</v>
      </c>
      <c r="F24" s="69">
        <v>0</v>
      </c>
      <c r="G24" s="64">
        <v>0</v>
      </c>
      <c r="H24" s="89">
        <f>8*21.88</f>
        <v>175.04</v>
      </c>
      <c r="I24" s="89">
        <f>H24</f>
        <v>175.04</v>
      </c>
      <c r="J24" s="135">
        <v>1</v>
      </c>
      <c r="K24" s="90">
        <f>I24*J24</f>
        <v>175.04</v>
      </c>
      <c r="L24" s="185" t="s">
        <v>122</v>
      </c>
    </row>
    <row r="25" spans="1:12" ht="29.25" customHeight="1" thickBot="1" x14ac:dyDescent="0.3">
      <c r="A25" s="73"/>
      <c r="B25" s="192"/>
      <c r="C25" s="85" t="s">
        <v>19</v>
      </c>
      <c r="D25" s="84" t="s">
        <v>86</v>
      </c>
      <c r="E25" s="166" t="s">
        <v>96</v>
      </c>
      <c r="F25" s="85"/>
      <c r="G25" s="62"/>
      <c r="H25" s="66"/>
      <c r="I25" s="62"/>
      <c r="J25" s="66"/>
      <c r="K25" s="74"/>
      <c r="L25" s="158"/>
    </row>
    <row r="26" spans="1:12" ht="6.75" customHeight="1" x14ac:dyDescent="0.25"/>
    <row r="27" spans="1:12" x14ac:dyDescent="0.25">
      <c r="B27" s="150"/>
      <c r="C27" s="77"/>
      <c r="D27" s="77"/>
      <c r="E27" s="77"/>
      <c r="F27" s="77"/>
      <c r="G27" s="28" t="s">
        <v>29</v>
      </c>
    </row>
    <row r="28" spans="1:12" x14ac:dyDescent="0.25">
      <c r="B28" s="150"/>
      <c r="C28" s="78"/>
      <c r="D28" s="78"/>
      <c r="E28" s="78"/>
      <c r="F28" s="78"/>
      <c r="G28" s="99" t="s">
        <v>91</v>
      </c>
    </row>
    <row r="29" spans="1:12" ht="14.25" customHeight="1" x14ac:dyDescent="0.25">
      <c r="B29" s="150"/>
      <c r="C29" s="78"/>
      <c r="D29" s="78"/>
      <c r="E29" s="78"/>
      <c r="F29" s="78"/>
    </row>
    <row r="30" spans="1:12" ht="15" hidden="1" customHeight="1" x14ac:dyDescent="0.25">
      <c r="B30" s="150"/>
      <c r="C30" s="79"/>
      <c r="D30" s="79"/>
      <c r="E30" s="79"/>
      <c r="F30" s="79"/>
    </row>
    <row r="31" spans="1:12" ht="15" hidden="1" customHeight="1" x14ac:dyDescent="0.25">
      <c r="B31" s="150"/>
      <c r="C31" s="80"/>
      <c r="D31" s="80"/>
      <c r="E31" s="80"/>
      <c r="F31" s="80"/>
    </row>
    <row r="32" spans="1:12" ht="13.5" customHeight="1" x14ac:dyDescent="0.25">
      <c r="B32" s="150"/>
      <c r="C32" s="81"/>
      <c r="D32" s="81"/>
      <c r="E32" s="81"/>
      <c r="F32" s="81"/>
    </row>
    <row r="33" spans="3:6" ht="14.25" customHeight="1" x14ac:dyDescent="0.25">
      <c r="C33" s="76"/>
      <c r="D33" s="76"/>
      <c r="E33" s="76"/>
      <c r="F33" s="76"/>
    </row>
    <row r="34" spans="3:6" x14ac:dyDescent="0.25">
      <c r="E34" s="60"/>
      <c r="F34" s="60"/>
    </row>
  </sheetData>
  <mergeCells count="10">
    <mergeCell ref="A1:L1"/>
    <mergeCell ref="K14:K15"/>
    <mergeCell ref="B20:B21"/>
    <mergeCell ref="B24:B25"/>
    <mergeCell ref="A14:A15"/>
    <mergeCell ref="G14:G15"/>
    <mergeCell ref="H14:H15"/>
    <mergeCell ref="I14:I15"/>
    <mergeCell ref="J14:J15"/>
    <mergeCell ref="E14:E16"/>
  </mergeCells>
  <conditionalFormatting sqref="E5:E9 E11">
    <cfRule type="cellIs" dxfId="239" priority="16" operator="equal">
      <formula>$P$6</formula>
    </cfRule>
    <cfRule type="cellIs" dxfId="238" priority="17" operator="equal">
      <formula>$P$5</formula>
    </cfRule>
    <cfRule type="cellIs" dxfId="237" priority="18" operator="equal">
      <formula>$P$4</formula>
    </cfRule>
  </conditionalFormatting>
  <conditionalFormatting sqref="E24:E25">
    <cfRule type="cellIs" dxfId="236" priority="7" operator="equal">
      <formula>$P$6</formula>
    </cfRule>
    <cfRule type="cellIs" dxfId="235" priority="8" operator="equal">
      <formula>$P$5</formula>
    </cfRule>
    <cfRule type="cellIs" dxfId="234" priority="9" operator="equal">
      <formula>$P$4</formula>
    </cfRule>
  </conditionalFormatting>
  <conditionalFormatting sqref="E14">
    <cfRule type="cellIs" dxfId="233" priority="4" operator="equal">
      <formula>$P$6</formula>
    </cfRule>
    <cfRule type="cellIs" dxfId="232" priority="5" operator="equal">
      <formula>$P$5</formula>
    </cfRule>
    <cfRule type="cellIs" dxfId="231" priority="6" operator="equal">
      <formula>$P$4</formula>
    </cfRule>
  </conditionalFormatting>
  <conditionalFormatting sqref="E20:E21">
    <cfRule type="cellIs" dxfId="230" priority="1" operator="equal">
      <formula>$P$6</formula>
    </cfRule>
    <cfRule type="cellIs" dxfId="229" priority="2" operator="equal">
      <formula>$P$5</formula>
    </cfRule>
    <cfRule type="cellIs" dxfId="228" priority="3" operator="equal">
      <formula>$P$4</formula>
    </cfRule>
  </conditionalFormatting>
  <dataValidations count="1">
    <dataValidation type="list" allowBlank="1" showInputMessage="1" showErrorMessage="1" sqref="E24:E25 E5:E11 E20:E21 E14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4" workbookViewId="0">
      <selection activeCell="N14" sqref="M14:N16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2.7109375" customWidth="1"/>
    <col min="15" max="16" width="0" hidden="1" customWidth="1"/>
  </cols>
  <sheetData>
    <row r="1" spans="1:16" ht="18" x14ac:dyDescent="0.25">
      <c r="A1" s="188" t="s">
        <v>109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54" customHeight="1" x14ac:dyDescent="0.25">
      <c r="A5" s="88" t="s">
        <v>35</v>
      </c>
      <c r="B5" s="87" t="s">
        <v>47</v>
      </c>
      <c r="C5" s="87" t="s">
        <v>48</v>
      </c>
      <c r="D5" s="96" t="s">
        <v>49</v>
      </c>
      <c r="E5" s="177" t="s">
        <v>96</v>
      </c>
      <c r="F5" s="6">
        <v>2.3E-3</v>
      </c>
      <c r="G5" s="61">
        <v>346</v>
      </c>
      <c r="H5" s="64">
        <v>450</v>
      </c>
      <c r="I5" s="61">
        <f>G5+H5</f>
        <v>796</v>
      </c>
      <c r="J5" s="135">
        <v>1</v>
      </c>
      <c r="K5" s="130">
        <f>I5*J5</f>
        <v>796</v>
      </c>
      <c r="L5" s="151"/>
      <c r="O5" s="160"/>
      <c r="P5" t="s">
        <v>97</v>
      </c>
    </row>
    <row r="6" spans="1:16" ht="41.25" customHeight="1" x14ac:dyDescent="0.25">
      <c r="A6" s="88" t="s">
        <v>34</v>
      </c>
      <c r="B6" s="117" t="s">
        <v>38</v>
      </c>
      <c r="C6" s="125" t="s">
        <v>42</v>
      </c>
      <c r="D6" s="117" t="s">
        <v>43</v>
      </c>
      <c r="E6" s="164" t="s">
        <v>96</v>
      </c>
      <c r="F6" s="6"/>
      <c r="G6" s="15"/>
      <c r="H6" s="16"/>
      <c r="I6" s="15"/>
      <c r="J6" s="16"/>
      <c r="K6" s="127"/>
      <c r="L6" s="151"/>
      <c r="O6" s="161"/>
      <c r="P6" t="s">
        <v>98</v>
      </c>
    </row>
    <row r="7" spans="1:16" ht="41.25" customHeight="1" x14ac:dyDescent="0.25">
      <c r="A7" s="107"/>
      <c r="B7" s="123" t="s">
        <v>39</v>
      </c>
      <c r="C7" s="123" t="s">
        <v>41</v>
      </c>
      <c r="D7" s="123" t="s">
        <v>44</v>
      </c>
      <c r="E7" s="164" t="s">
        <v>96</v>
      </c>
      <c r="F7" s="6"/>
      <c r="G7" s="15"/>
      <c r="H7" s="16"/>
      <c r="I7" s="15"/>
      <c r="J7" s="16"/>
      <c r="K7" s="127"/>
      <c r="L7" s="152"/>
    </row>
    <row r="8" spans="1:16" ht="65.25" customHeight="1" x14ac:dyDescent="0.25">
      <c r="A8" s="107"/>
      <c r="B8" s="126"/>
      <c r="C8" s="122"/>
      <c r="D8" s="122" t="s">
        <v>45</v>
      </c>
      <c r="E8" s="164" t="s">
        <v>96</v>
      </c>
      <c r="F8" s="6"/>
      <c r="G8" s="15"/>
      <c r="H8" s="16"/>
      <c r="I8" s="15"/>
      <c r="J8" s="16"/>
      <c r="K8" s="127"/>
      <c r="L8" s="152"/>
    </row>
    <row r="9" spans="1:16" ht="41.25" customHeight="1" x14ac:dyDescent="0.25">
      <c r="A9" s="18"/>
      <c r="B9" s="98" t="s">
        <v>39</v>
      </c>
      <c r="C9" s="98" t="s">
        <v>40</v>
      </c>
      <c r="D9" s="98" t="s">
        <v>46</v>
      </c>
      <c r="E9" s="176" t="s">
        <v>96</v>
      </c>
      <c r="F9" s="6"/>
      <c r="G9" s="15"/>
      <c r="H9" s="16"/>
      <c r="I9" s="15"/>
      <c r="J9" s="16"/>
      <c r="K9" s="127"/>
      <c r="L9" s="152"/>
    </row>
    <row r="10" spans="1:16" ht="27" customHeight="1" x14ac:dyDescent="0.25">
      <c r="A10" s="108" t="s">
        <v>33</v>
      </c>
      <c r="B10" s="117" t="s">
        <v>115</v>
      </c>
      <c r="C10" s="125" t="s">
        <v>36</v>
      </c>
      <c r="D10" s="182">
        <v>42583</v>
      </c>
      <c r="E10" s="186" t="s">
        <v>99</v>
      </c>
      <c r="F10" s="6"/>
      <c r="G10" s="15"/>
      <c r="H10" s="16"/>
      <c r="I10" s="15"/>
      <c r="J10" s="16"/>
      <c r="K10" s="127"/>
      <c r="L10" s="151" t="s">
        <v>121</v>
      </c>
    </row>
    <row r="11" spans="1:16" ht="29.25" customHeight="1" thickBot="1" x14ac:dyDescent="0.3">
      <c r="A11" s="109"/>
      <c r="B11" s="181"/>
      <c r="C11" s="13" t="s">
        <v>116</v>
      </c>
      <c r="D11" s="183" t="s">
        <v>117</v>
      </c>
      <c r="E11" s="164" t="s">
        <v>96</v>
      </c>
      <c r="F11" s="20"/>
      <c r="G11" s="62"/>
      <c r="H11" s="66"/>
      <c r="I11" s="62"/>
      <c r="J11" s="66"/>
      <c r="K11" s="129"/>
      <c r="L11" s="153"/>
    </row>
    <row r="12" spans="1:16" ht="16.5" thickBot="1" x14ac:dyDescent="0.3">
      <c r="A12" s="70" t="s">
        <v>27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2"/>
    </row>
    <row r="13" spans="1:16" ht="26.25" thickBot="1" x14ac:dyDescent="0.3">
      <c r="A13" s="44" t="s">
        <v>0</v>
      </c>
      <c r="B13" s="45" t="s">
        <v>1</v>
      </c>
      <c r="C13" s="46" t="s">
        <v>24</v>
      </c>
      <c r="D13" s="45" t="s">
        <v>25</v>
      </c>
      <c r="E13" s="45" t="s">
        <v>26</v>
      </c>
      <c r="F13" s="45" t="s">
        <v>31</v>
      </c>
      <c r="G13" s="45" t="s">
        <v>2</v>
      </c>
      <c r="H13" s="46" t="s">
        <v>3</v>
      </c>
      <c r="I13" s="45" t="s">
        <v>4</v>
      </c>
      <c r="J13" s="47" t="s">
        <v>5</v>
      </c>
      <c r="K13" s="48" t="s">
        <v>23</v>
      </c>
      <c r="L13" s="48" t="s">
        <v>95</v>
      </c>
    </row>
    <row r="14" spans="1:16" ht="41.25" customHeight="1" x14ac:dyDescent="0.25">
      <c r="A14" s="193" t="s">
        <v>6</v>
      </c>
      <c r="B14" s="6" t="s">
        <v>7</v>
      </c>
      <c r="C14" s="4" t="s">
        <v>10</v>
      </c>
      <c r="D14" s="75" t="s">
        <v>90</v>
      </c>
      <c r="E14" s="202" t="s">
        <v>96</v>
      </c>
      <c r="F14" s="27">
        <v>1.5900000000000001E-2</v>
      </c>
      <c r="G14" s="195">
        <v>2810</v>
      </c>
      <c r="H14" s="196" t="s">
        <v>30</v>
      </c>
      <c r="I14" s="198">
        <f>G14</f>
        <v>2810</v>
      </c>
      <c r="J14" s="206">
        <v>1</v>
      </c>
      <c r="K14" s="223">
        <f>I14*J14</f>
        <v>2810</v>
      </c>
      <c r="L14" s="154"/>
    </row>
    <row r="15" spans="1:16" ht="41.25" customHeight="1" x14ac:dyDescent="0.25">
      <c r="A15" s="194"/>
      <c r="B15" s="6" t="s">
        <v>8</v>
      </c>
      <c r="C15" s="3"/>
      <c r="D15" s="2"/>
      <c r="E15" s="203"/>
      <c r="F15" s="8"/>
      <c r="G15" s="195"/>
      <c r="H15" s="197"/>
      <c r="I15" s="199"/>
      <c r="J15" s="207"/>
      <c r="K15" s="224"/>
      <c r="L15" s="152"/>
    </row>
    <row r="16" spans="1:16" ht="27.75" customHeight="1" thickBot="1" x14ac:dyDescent="0.3">
      <c r="A16" s="67"/>
      <c r="B16" s="7" t="s">
        <v>9</v>
      </c>
      <c r="C16" s="1"/>
      <c r="D16" s="5"/>
      <c r="E16" s="204"/>
      <c r="F16" s="9"/>
      <c r="G16" s="9"/>
      <c r="H16" s="1"/>
      <c r="I16" s="9"/>
      <c r="J16" s="1"/>
      <c r="K16" s="82"/>
      <c r="L16" s="153"/>
    </row>
    <row r="17" spans="1:12" ht="18.75" customHeight="1" thickBot="1" x14ac:dyDescent="0.3">
      <c r="A17" s="31" t="s">
        <v>28</v>
      </c>
      <c r="B17" s="21"/>
      <c r="C17" s="22"/>
      <c r="D17" s="23"/>
      <c r="E17" s="24"/>
      <c r="F17" s="24"/>
      <c r="G17" s="25"/>
      <c r="H17" s="25"/>
      <c r="I17" s="25"/>
      <c r="J17" s="25"/>
      <c r="K17" s="26"/>
      <c r="L17" s="155"/>
    </row>
    <row r="18" spans="1:12" ht="18" customHeight="1" thickBot="1" x14ac:dyDescent="0.3">
      <c r="A18" s="86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</row>
    <row r="19" spans="1:12" ht="26.25" thickBot="1" x14ac:dyDescent="0.3">
      <c r="A19" s="32" t="s">
        <v>0</v>
      </c>
      <c r="B19" s="33" t="s">
        <v>1</v>
      </c>
      <c r="C19" s="34" t="s">
        <v>22</v>
      </c>
      <c r="D19" s="33" t="s">
        <v>25</v>
      </c>
      <c r="E19" s="35" t="s">
        <v>26</v>
      </c>
      <c r="F19" s="35" t="s">
        <v>31</v>
      </c>
      <c r="G19" s="35" t="s">
        <v>2</v>
      </c>
      <c r="H19" s="34" t="s">
        <v>3</v>
      </c>
      <c r="I19" s="33" t="s">
        <v>4</v>
      </c>
      <c r="J19" s="34" t="s">
        <v>5</v>
      </c>
      <c r="K19" s="36" t="s">
        <v>23</v>
      </c>
      <c r="L19" s="156" t="s">
        <v>95</v>
      </c>
    </row>
    <row r="20" spans="1:12" ht="29.25" customHeight="1" x14ac:dyDescent="0.25">
      <c r="A20" s="14" t="s">
        <v>12</v>
      </c>
      <c r="B20" s="191" t="s">
        <v>13</v>
      </c>
      <c r="C20" s="75" t="s">
        <v>14</v>
      </c>
      <c r="D20" s="75" t="s">
        <v>88</v>
      </c>
      <c r="E20" s="165" t="s">
        <v>96</v>
      </c>
      <c r="F20" s="27">
        <v>4.7999999999999996E-3</v>
      </c>
      <c r="G20" s="102">
        <v>617</v>
      </c>
      <c r="H20" s="101">
        <v>66</v>
      </c>
      <c r="I20" s="97">
        <f>G20+H20</f>
        <v>683</v>
      </c>
      <c r="J20" s="136">
        <v>1</v>
      </c>
      <c r="K20" s="100">
        <f>J20*I20</f>
        <v>683</v>
      </c>
      <c r="L20" s="152"/>
    </row>
    <row r="21" spans="1:12" ht="26.25" thickBot="1" x14ac:dyDescent="0.3">
      <c r="A21" s="67"/>
      <c r="B21" s="192"/>
      <c r="C21" s="12" t="s">
        <v>15</v>
      </c>
      <c r="D21" s="12" t="s">
        <v>89</v>
      </c>
      <c r="E21" s="166" t="s">
        <v>96</v>
      </c>
      <c r="F21" s="20"/>
      <c r="G21" s="1"/>
      <c r="H21" s="9"/>
      <c r="I21" s="1"/>
      <c r="J21" s="9"/>
      <c r="K21" s="83"/>
      <c r="L21" s="157"/>
    </row>
    <row r="22" spans="1:12" ht="16.5" thickBot="1" x14ac:dyDescent="0.3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</row>
    <row r="23" spans="1:12" ht="26.25" thickBot="1" x14ac:dyDescent="0.3">
      <c r="A23" s="52" t="s">
        <v>0</v>
      </c>
      <c r="B23" s="53" t="s">
        <v>1</v>
      </c>
      <c r="C23" s="54" t="s">
        <v>22</v>
      </c>
      <c r="D23" s="53" t="s">
        <v>25</v>
      </c>
      <c r="E23" s="53" t="s">
        <v>26</v>
      </c>
      <c r="F23" s="53" t="s">
        <v>31</v>
      </c>
      <c r="G23" s="53" t="s">
        <v>2</v>
      </c>
      <c r="H23" s="54" t="s">
        <v>3</v>
      </c>
      <c r="I23" s="53" t="s">
        <v>4</v>
      </c>
      <c r="J23" s="54" t="s">
        <v>5</v>
      </c>
      <c r="K23" s="55" t="s">
        <v>23</v>
      </c>
      <c r="L23" s="55" t="s">
        <v>95</v>
      </c>
    </row>
    <row r="24" spans="1:12" ht="28.5" customHeight="1" x14ac:dyDescent="0.25">
      <c r="A24" s="14" t="s">
        <v>16</v>
      </c>
      <c r="B24" s="191" t="s">
        <v>17</v>
      </c>
      <c r="C24" s="11" t="s">
        <v>18</v>
      </c>
      <c r="D24" s="11" t="s">
        <v>87</v>
      </c>
      <c r="E24" s="165" t="s">
        <v>96</v>
      </c>
      <c r="F24" s="69">
        <v>0</v>
      </c>
      <c r="G24" s="64">
        <v>0</v>
      </c>
      <c r="H24" s="89">
        <f>8*21.88</f>
        <v>175.04</v>
      </c>
      <c r="I24" s="89">
        <f>H24</f>
        <v>175.04</v>
      </c>
      <c r="J24" s="135">
        <v>1</v>
      </c>
      <c r="K24" s="90">
        <f>I24*J24</f>
        <v>175.04</v>
      </c>
      <c r="L24" s="185" t="s">
        <v>122</v>
      </c>
    </row>
    <row r="25" spans="1:12" ht="29.25" customHeight="1" thickBot="1" x14ac:dyDescent="0.3">
      <c r="A25" s="73"/>
      <c r="B25" s="192"/>
      <c r="C25" s="84" t="s">
        <v>19</v>
      </c>
      <c r="D25" s="84" t="s">
        <v>86</v>
      </c>
      <c r="E25" s="166" t="s">
        <v>96</v>
      </c>
      <c r="F25" s="85"/>
      <c r="G25" s="62"/>
      <c r="H25" s="66"/>
      <c r="I25" s="62"/>
      <c r="J25" s="66"/>
      <c r="K25" s="74"/>
      <c r="L25" s="158"/>
    </row>
    <row r="26" spans="1:12" ht="6.75" customHeight="1" x14ac:dyDescent="0.25"/>
    <row r="27" spans="1:12" x14ac:dyDescent="0.25">
      <c r="B27" s="77"/>
      <c r="C27" s="77"/>
      <c r="D27" s="77"/>
      <c r="E27" s="77"/>
      <c r="F27" s="77"/>
      <c r="G27" s="28" t="s">
        <v>29</v>
      </c>
    </row>
    <row r="28" spans="1:12" x14ac:dyDescent="0.25">
      <c r="B28" s="78"/>
      <c r="C28" s="78"/>
      <c r="D28" s="78"/>
      <c r="E28" s="78"/>
      <c r="F28" s="78"/>
      <c r="G28" s="99" t="s">
        <v>82</v>
      </c>
    </row>
    <row r="29" spans="1:12" ht="14.25" customHeight="1" x14ac:dyDescent="0.25">
      <c r="B29" s="78"/>
      <c r="C29" s="78"/>
      <c r="D29" s="78"/>
      <c r="E29" s="78"/>
      <c r="F29" s="78"/>
    </row>
    <row r="30" spans="1:12" ht="15.75" hidden="1" customHeight="1" thickBot="1" x14ac:dyDescent="0.25">
      <c r="B30" s="79"/>
      <c r="C30" s="79"/>
      <c r="D30" s="79"/>
      <c r="E30" s="79"/>
      <c r="F30" s="79"/>
    </row>
    <row r="31" spans="1:12" ht="15.75" hidden="1" customHeight="1" thickBot="1" x14ac:dyDescent="0.25">
      <c r="B31" s="80"/>
      <c r="C31" s="80"/>
      <c r="D31" s="80"/>
      <c r="E31" s="80"/>
      <c r="F31" s="80"/>
    </row>
    <row r="32" spans="1:12" ht="13.5" customHeight="1" x14ac:dyDescent="0.25">
      <c r="B32" s="81"/>
      <c r="C32" s="81"/>
      <c r="D32" s="81"/>
      <c r="E32" s="81"/>
      <c r="F32" s="81"/>
    </row>
    <row r="33" spans="4:6" ht="14.25" customHeight="1" x14ac:dyDescent="0.25">
      <c r="D33" s="30"/>
      <c r="E33" s="76"/>
      <c r="F33" s="76"/>
    </row>
    <row r="34" spans="4:6" x14ac:dyDescent="0.25">
      <c r="E34" s="60"/>
      <c r="F34" s="60"/>
    </row>
  </sheetData>
  <mergeCells count="10">
    <mergeCell ref="A1:L1"/>
    <mergeCell ref="K14:K15"/>
    <mergeCell ref="B20:B21"/>
    <mergeCell ref="B24:B25"/>
    <mergeCell ref="A14:A15"/>
    <mergeCell ref="G14:G15"/>
    <mergeCell ref="H14:H15"/>
    <mergeCell ref="I14:I15"/>
    <mergeCell ref="J14:J15"/>
    <mergeCell ref="E14:E16"/>
  </mergeCells>
  <conditionalFormatting sqref="E5:E9">
    <cfRule type="cellIs" dxfId="89" priority="13" operator="equal">
      <formula>$P$6</formula>
    </cfRule>
    <cfRule type="cellIs" dxfId="88" priority="14" operator="equal">
      <formula>$P$5</formula>
    </cfRule>
    <cfRule type="cellIs" dxfId="87" priority="15" operator="equal">
      <formula>$P$4</formula>
    </cfRule>
  </conditionalFormatting>
  <conditionalFormatting sqref="E14">
    <cfRule type="cellIs" dxfId="86" priority="10" operator="equal">
      <formula>$P$6</formula>
    </cfRule>
    <cfRule type="cellIs" dxfId="85" priority="11" operator="equal">
      <formula>$P$5</formula>
    </cfRule>
    <cfRule type="cellIs" dxfId="84" priority="12" operator="equal">
      <formula>$P$4</formula>
    </cfRule>
  </conditionalFormatting>
  <conditionalFormatting sqref="E20:E21">
    <cfRule type="cellIs" dxfId="83" priority="7" operator="equal">
      <formula>$P$6</formula>
    </cfRule>
    <cfRule type="cellIs" dxfId="82" priority="8" operator="equal">
      <formula>$P$5</formula>
    </cfRule>
    <cfRule type="cellIs" dxfId="81" priority="9" operator="equal">
      <formula>$P$4</formula>
    </cfRule>
  </conditionalFormatting>
  <conditionalFormatting sqref="E24:E25">
    <cfRule type="cellIs" dxfId="80" priority="4" operator="equal">
      <formula>$P$6</formula>
    </cfRule>
    <cfRule type="cellIs" dxfId="79" priority="5" operator="equal">
      <formula>$P$5</formula>
    </cfRule>
    <cfRule type="cellIs" dxfId="78" priority="6" operator="equal">
      <formula>$P$4</formula>
    </cfRule>
  </conditionalFormatting>
  <conditionalFormatting sqref="E11">
    <cfRule type="cellIs" dxfId="77" priority="1" operator="equal">
      <formula>$P$6</formula>
    </cfRule>
    <cfRule type="cellIs" dxfId="76" priority="2" operator="equal">
      <formula>$P$5</formula>
    </cfRule>
    <cfRule type="cellIs" dxfId="75" priority="3" operator="equal">
      <formula>$P$4</formula>
    </cfRule>
  </conditionalFormatting>
  <dataValidations count="1">
    <dataValidation type="list" allowBlank="1" showInputMessage="1" showErrorMessage="1" sqref="E24:E25 E5:E11 E20:E21 E14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7" workbookViewId="0">
      <selection activeCell="M20" sqref="M20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17.28515625" customWidth="1"/>
    <col min="15" max="16" width="0" hidden="1" customWidth="1"/>
  </cols>
  <sheetData>
    <row r="1" spans="1:16" ht="18" x14ac:dyDescent="0.25">
      <c r="A1" s="188" t="s">
        <v>110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54" customHeight="1" x14ac:dyDescent="0.25">
      <c r="A5" s="88" t="s">
        <v>35</v>
      </c>
      <c r="B5" s="87" t="s">
        <v>47</v>
      </c>
      <c r="C5" s="87" t="s">
        <v>48</v>
      </c>
      <c r="D5" s="96" t="s">
        <v>49</v>
      </c>
      <c r="E5" s="177" t="s">
        <v>96</v>
      </c>
      <c r="F5" s="6">
        <v>2.93E-2</v>
      </c>
      <c r="G5" s="49">
        <v>4503</v>
      </c>
      <c r="H5" s="133">
        <v>270</v>
      </c>
      <c r="I5" s="49">
        <f>G5+H5</f>
        <v>4773</v>
      </c>
      <c r="J5" s="135">
        <v>1</v>
      </c>
      <c r="K5" s="134">
        <f>I5*J5</f>
        <v>4773</v>
      </c>
      <c r="L5" s="151"/>
      <c r="O5" s="160"/>
      <c r="P5" t="s">
        <v>97</v>
      </c>
    </row>
    <row r="6" spans="1:16" ht="41.25" customHeight="1" x14ac:dyDescent="0.25">
      <c r="A6" s="88" t="s">
        <v>34</v>
      </c>
      <c r="B6" s="117" t="s">
        <v>38</v>
      </c>
      <c r="C6" s="125" t="s">
        <v>42</v>
      </c>
      <c r="D6" s="117" t="s">
        <v>43</v>
      </c>
      <c r="E6" s="164" t="s">
        <v>96</v>
      </c>
      <c r="F6" s="6"/>
      <c r="G6" s="15"/>
      <c r="H6" s="16"/>
      <c r="I6" s="15"/>
      <c r="J6" s="16"/>
      <c r="K6" s="127"/>
      <c r="L6" s="151"/>
      <c r="O6" s="161"/>
      <c r="P6" t="s">
        <v>98</v>
      </c>
    </row>
    <row r="7" spans="1:16" ht="41.25" customHeight="1" x14ac:dyDescent="0.25">
      <c r="A7" s="107"/>
      <c r="B7" s="123" t="s">
        <v>39</v>
      </c>
      <c r="C7" s="123" t="s">
        <v>41</v>
      </c>
      <c r="D7" s="123" t="s">
        <v>44</v>
      </c>
      <c r="E7" s="164" t="s">
        <v>96</v>
      </c>
      <c r="F7" s="6"/>
      <c r="G7" s="15"/>
      <c r="H7" s="16"/>
      <c r="I7" s="15"/>
      <c r="J7" s="16"/>
      <c r="K7" s="127"/>
      <c r="L7" s="152"/>
    </row>
    <row r="8" spans="1:16" ht="65.25" customHeight="1" x14ac:dyDescent="0.25">
      <c r="A8" s="107"/>
      <c r="B8" s="126"/>
      <c r="C8" s="122"/>
      <c r="D8" s="122" t="s">
        <v>45</v>
      </c>
      <c r="E8" s="164" t="s">
        <v>96</v>
      </c>
      <c r="F8" s="6"/>
      <c r="G8" s="15"/>
      <c r="H8" s="16"/>
      <c r="I8" s="15"/>
      <c r="J8" s="16"/>
      <c r="K8" s="127"/>
      <c r="L8" s="152"/>
    </row>
    <row r="9" spans="1:16" ht="41.25" customHeight="1" x14ac:dyDescent="0.25">
      <c r="A9" s="18"/>
      <c r="B9" s="98" t="s">
        <v>39</v>
      </c>
      <c r="C9" s="98" t="s">
        <v>40</v>
      </c>
      <c r="D9" s="98" t="s">
        <v>46</v>
      </c>
      <c r="E9" s="164" t="s">
        <v>96</v>
      </c>
      <c r="F9" s="6"/>
      <c r="G9" s="15"/>
      <c r="H9" s="16"/>
      <c r="I9" s="15"/>
      <c r="J9" s="16"/>
      <c r="K9" s="127"/>
      <c r="L9" s="152"/>
    </row>
    <row r="10" spans="1:16" ht="27" customHeight="1" x14ac:dyDescent="0.25">
      <c r="A10" s="108" t="s">
        <v>33</v>
      </c>
      <c r="B10" s="117" t="s">
        <v>115</v>
      </c>
      <c r="C10" s="125" t="s">
        <v>36</v>
      </c>
      <c r="D10" s="182">
        <v>42583</v>
      </c>
      <c r="E10" s="186" t="s">
        <v>99</v>
      </c>
      <c r="F10" s="6"/>
      <c r="G10" s="15"/>
      <c r="H10" s="16"/>
      <c r="I10" s="15"/>
      <c r="J10" s="16"/>
      <c r="K10" s="127"/>
      <c r="L10" s="151" t="s">
        <v>121</v>
      </c>
    </row>
    <row r="11" spans="1:16" ht="29.25" customHeight="1" thickBot="1" x14ac:dyDescent="0.3">
      <c r="A11" s="109"/>
      <c r="B11" s="181"/>
      <c r="C11" s="13" t="s">
        <v>116</v>
      </c>
      <c r="D11" s="183" t="s">
        <v>117</v>
      </c>
      <c r="E11" s="164" t="s">
        <v>96</v>
      </c>
      <c r="F11" s="20"/>
      <c r="G11" s="62"/>
      <c r="H11" s="66"/>
      <c r="I11" s="62"/>
      <c r="J11" s="66"/>
      <c r="K11" s="129"/>
      <c r="L11" s="153"/>
    </row>
    <row r="12" spans="1:16" ht="16.5" thickBot="1" x14ac:dyDescent="0.3">
      <c r="A12" s="70" t="s">
        <v>27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2"/>
    </row>
    <row r="13" spans="1:16" ht="26.25" thickBot="1" x14ac:dyDescent="0.3">
      <c r="A13" s="44" t="s">
        <v>0</v>
      </c>
      <c r="B13" s="45" t="s">
        <v>1</v>
      </c>
      <c r="C13" s="46" t="s">
        <v>24</v>
      </c>
      <c r="D13" s="45" t="s">
        <v>25</v>
      </c>
      <c r="E13" s="45" t="s">
        <v>26</v>
      </c>
      <c r="F13" s="45" t="s">
        <v>31</v>
      </c>
      <c r="G13" s="45" t="s">
        <v>2</v>
      </c>
      <c r="H13" s="46" t="s">
        <v>3</v>
      </c>
      <c r="I13" s="45" t="s">
        <v>4</v>
      </c>
      <c r="J13" s="47" t="s">
        <v>5</v>
      </c>
      <c r="K13" s="48" t="s">
        <v>23</v>
      </c>
      <c r="L13" s="48" t="s">
        <v>95</v>
      </c>
    </row>
    <row r="14" spans="1:16" ht="41.25" customHeight="1" x14ac:dyDescent="0.25">
      <c r="A14" s="193" t="s">
        <v>6</v>
      </c>
      <c r="B14" s="6" t="s">
        <v>7</v>
      </c>
      <c r="C14" s="4" t="s">
        <v>10</v>
      </c>
      <c r="D14" s="75" t="s">
        <v>90</v>
      </c>
      <c r="E14" s="202" t="s">
        <v>96</v>
      </c>
      <c r="F14" s="27">
        <v>1.5E-3</v>
      </c>
      <c r="G14" s="195">
        <v>265</v>
      </c>
      <c r="H14" s="196" t="s">
        <v>30</v>
      </c>
      <c r="I14" s="198">
        <f>G14</f>
        <v>265</v>
      </c>
      <c r="J14" s="206">
        <v>1</v>
      </c>
      <c r="K14" s="223">
        <f>I14*J14</f>
        <v>265</v>
      </c>
      <c r="L14" s="154"/>
    </row>
    <row r="15" spans="1:16" ht="41.25" customHeight="1" x14ac:dyDescent="0.25">
      <c r="A15" s="194"/>
      <c r="B15" s="6" t="s">
        <v>8</v>
      </c>
      <c r="C15" s="3"/>
      <c r="D15" s="2"/>
      <c r="E15" s="203"/>
      <c r="F15" s="8"/>
      <c r="G15" s="195"/>
      <c r="H15" s="197"/>
      <c r="I15" s="199"/>
      <c r="J15" s="207"/>
      <c r="K15" s="224"/>
      <c r="L15" s="152"/>
    </row>
    <row r="16" spans="1:16" ht="27.75" customHeight="1" thickBot="1" x14ac:dyDescent="0.3">
      <c r="A16" s="67"/>
      <c r="B16" s="7" t="s">
        <v>9</v>
      </c>
      <c r="C16" s="1"/>
      <c r="D16" s="5"/>
      <c r="E16" s="204"/>
      <c r="F16" s="9"/>
      <c r="G16" s="9"/>
      <c r="H16" s="1"/>
      <c r="I16" s="9"/>
      <c r="J16" s="1"/>
      <c r="K16" s="82"/>
      <c r="L16" s="153"/>
    </row>
    <row r="17" spans="1:12" ht="18.75" customHeight="1" thickBot="1" x14ac:dyDescent="0.3">
      <c r="A17" s="31" t="s">
        <v>28</v>
      </c>
      <c r="B17" s="21"/>
      <c r="C17" s="22"/>
      <c r="D17" s="23"/>
      <c r="E17" s="24"/>
      <c r="F17" s="24"/>
      <c r="G17" s="25"/>
      <c r="H17" s="25"/>
      <c r="I17" s="25"/>
      <c r="J17" s="25"/>
      <c r="K17" s="26"/>
      <c r="L17" s="155"/>
    </row>
    <row r="18" spans="1:12" ht="18" customHeight="1" thickBot="1" x14ac:dyDescent="0.3">
      <c r="A18" s="86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</row>
    <row r="19" spans="1:12" ht="26.25" thickBot="1" x14ac:dyDescent="0.3">
      <c r="A19" s="32" t="s">
        <v>0</v>
      </c>
      <c r="B19" s="33" t="s">
        <v>1</v>
      </c>
      <c r="C19" s="34" t="s">
        <v>22</v>
      </c>
      <c r="D19" s="33" t="s">
        <v>25</v>
      </c>
      <c r="E19" s="35" t="s">
        <v>26</v>
      </c>
      <c r="F19" s="35" t="s">
        <v>31</v>
      </c>
      <c r="G19" s="35" t="s">
        <v>2</v>
      </c>
      <c r="H19" s="34" t="s">
        <v>3</v>
      </c>
      <c r="I19" s="33" t="s">
        <v>4</v>
      </c>
      <c r="J19" s="34" t="s">
        <v>5</v>
      </c>
      <c r="K19" s="36" t="s">
        <v>23</v>
      </c>
      <c r="L19" s="156" t="s">
        <v>95</v>
      </c>
    </row>
    <row r="20" spans="1:12" ht="29.25" customHeight="1" x14ac:dyDescent="0.25">
      <c r="A20" s="14" t="s">
        <v>12</v>
      </c>
      <c r="B20" s="191" t="s">
        <v>13</v>
      </c>
      <c r="C20" s="75" t="s">
        <v>14</v>
      </c>
      <c r="D20" s="75" t="s">
        <v>88</v>
      </c>
      <c r="E20" s="165" t="s">
        <v>96</v>
      </c>
      <c r="F20" s="27">
        <v>1.5E-3</v>
      </c>
      <c r="G20" s="102">
        <v>193</v>
      </c>
      <c r="H20" s="101">
        <v>8</v>
      </c>
      <c r="I20" s="97">
        <f>G20+H20</f>
        <v>201</v>
      </c>
      <c r="J20" s="136">
        <v>1</v>
      </c>
      <c r="K20" s="100">
        <f>J20*I20</f>
        <v>201</v>
      </c>
      <c r="L20" s="152"/>
    </row>
    <row r="21" spans="1:12" ht="26.25" thickBot="1" x14ac:dyDescent="0.3">
      <c r="A21" s="67"/>
      <c r="B21" s="192"/>
      <c r="C21" s="12" t="s">
        <v>15</v>
      </c>
      <c r="D21" s="12" t="s">
        <v>89</v>
      </c>
      <c r="E21" s="166" t="s">
        <v>96</v>
      </c>
      <c r="F21" s="20"/>
      <c r="G21" s="1"/>
      <c r="H21" s="9"/>
      <c r="I21" s="1"/>
      <c r="J21" s="9"/>
      <c r="K21" s="83"/>
      <c r="L21" s="157"/>
    </row>
    <row r="22" spans="1:12" ht="16.5" thickBot="1" x14ac:dyDescent="0.3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</row>
    <row r="23" spans="1:12" ht="26.25" thickBot="1" x14ac:dyDescent="0.3">
      <c r="A23" s="52" t="s">
        <v>0</v>
      </c>
      <c r="B23" s="53" t="s">
        <v>1</v>
      </c>
      <c r="C23" s="54" t="s">
        <v>22</v>
      </c>
      <c r="D23" s="53" t="s">
        <v>25</v>
      </c>
      <c r="E23" s="53" t="s">
        <v>26</v>
      </c>
      <c r="F23" s="53" t="s">
        <v>31</v>
      </c>
      <c r="G23" s="53" t="s">
        <v>2</v>
      </c>
      <c r="H23" s="54" t="s">
        <v>3</v>
      </c>
      <c r="I23" s="53" t="s">
        <v>4</v>
      </c>
      <c r="J23" s="54" t="s">
        <v>5</v>
      </c>
      <c r="K23" s="55" t="s">
        <v>23</v>
      </c>
      <c r="L23" s="55" t="s">
        <v>95</v>
      </c>
    </row>
    <row r="24" spans="1:12" ht="28.5" customHeight="1" x14ac:dyDescent="0.25">
      <c r="A24" s="14" t="s">
        <v>16</v>
      </c>
      <c r="B24" s="191" t="s">
        <v>17</v>
      </c>
      <c r="C24" s="11" t="s">
        <v>18</v>
      </c>
      <c r="D24" s="11" t="s">
        <v>87</v>
      </c>
      <c r="E24" s="165" t="s">
        <v>96</v>
      </c>
      <c r="F24" s="69">
        <v>0</v>
      </c>
      <c r="G24" s="64">
        <v>0</v>
      </c>
      <c r="H24" s="89">
        <f>1*21.88</f>
        <v>21.88</v>
      </c>
      <c r="I24" s="89">
        <f>H24</f>
        <v>21.88</v>
      </c>
      <c r="J24" s="135">
        <v>1</v>
      </c>
      <c r="K24" s="90">
        <f>I24*J24</f>
        <v>21.88</v>
      </c>
      <c r="L24" s="185" t="s">
        <v>123</v>
      </c>
    </row>
    <row r="25" spans="1:12" ht="29.25" customHeight="1" thickBot="1" x14ac:dyDescent="0.3">
      <c r="A25" s="73"/>
      <c r="B25" s="192"/>
      <c r="C25" s="84" t="s">
        <v>19</v>
      </c>
      <c r="D25" s="84" t="s">
        <v>86</v>
      </c>
      <c r="E25" s="166" t="s">
        <v>96</v>
      </c>
      <c r="F25" s="85"/>
      <c r="G25" s="62"/>
      <c r="H25" s="66"/>
      <c r="I25" s="62"/>
      <c r="J25" s="66"/>
      <c r="K25" s="74"/>
      <c r="L25" s="158"/>
    </row>
    <row r="26" spans="1:12" ht="6.75" customHeight="1" x14ac:dyDescent="0.25"/>
    <row r="27" spans="1:12" x14ac:dyDescent="0.25">
      <c r="B27" s="77"/>
      <c r="C27" s="77"/>
      <c r="D27" s="77"/>
      <c r="E27" s="77"/>
      <c r="F27" s="77"/>
      <c r="G27" s="28" t="s">
        <v>29</v>
      </c>
    </row>
    <row r="28" spans="1:12" x14ac:dyDescent="0.25">
      <c r="B28" s="78"/>
      <c r="C28" s="78"/>
      <c r="D28" s="78"/>
      <c r="E28" s="78"/>
      <c r="F28" s="78"/>
      <c r="G28" s="99" t="s">
        <v>32</v>
      </c>
    </row>
    <row r="29" spans="1:12" ht="14.25" customHeight="1" x14ac:dyDescent="0.25">
      <c r="B29" s="78"/>
      <c r="C29" s="78"/>
      <c r="D29" s="78"/>
      <c r="E29" s="78"/>
      <c r="F29" s="78"/>
    </row>
    <row r="30" spans="1:12" ht="15.75" hidden="1" customHeight="1" thickBot="1" x14ac:dyDescent="0.25">
      <c r="B30" s="79"/>
      <c r="C30" s="79"/>
      <c r="D30" s="79"/>
      <c r="E30" s="79"/>
      <c r="F30" s="79"/>
    </row>
    <row r="31" spans="1:12" ht="15.75" hidden="1" customHeight="1" thickBot="1" x14ac:dyDescent="0.25">
      <c r="B31" s="80"/>
      <c r="C31" s="80"/>
      <c r="D31" s="80"/>
      <c r="E31" s="80"/>
      <c r="F31" s="80"/>
    </row>
    <row r="32" spans="1:12" ht="13.5" customHeight="1" x14ac:dyDescent="0.25">
      <c r="B32" s="81"/>
      <c r="C32" s="81"/>
      <c r="D32" s="81"/>
      <c r="E32" s="81"/>
      <c r="F32" s="81"/>
    </row>
    <row r="33" spans="2:6" ht="14.25" customHeight="1" x14ac:dyDescent="0.25">
      <c r="B33" s="76"/>
      <c r="C33" s="76"/>
      <c r="D33" s="76"/>
      <c r="E33" s="76"/>
      <c r="F33" s="76"/>
    </row>
    <row r="34" spans="2:6" x14ac:dyDescent="0.25">
      <c r="E34" s="60"/>
      <c r="F34" s="60"/>
    </row>
  </sheetData>
  <mergeCells count="10">
    <mergeCell ref="A1:L1"/>
    <mergeCell ref="K14:K15"/>
    <mergeCell ref="B20:B21"/>
    <mergeCell ref="B24:B25"/>
    <mergeCell ref="A14:A15"/>
    <mergeCell ref="G14:G15"/>
    <mergeCell ref="H14:H15"/>
    <mergeCell ref="I14:I15"/>
    <mergeCell ref="J14:J15"/>
    <mergeCell ref="E14:E16"/>
  </mergeCells>
  <conditionalFormatting sqref="E5:E9">
    <cfRule type="cellIs" dxfId="74" priority="13" operator="equal">
      <formula>$P$6</formula>
    </cfRule>
    <cfRule type="cellIs" dxfId="73" priority="14" operator="equal">
      <formula>$P$5</formula>
    </cfRule>
    <cfRule type="cellIs" dxfId="72" priority="15" operator="equal">
      <formula>$P$4</formula>
    </cfRule>
  </conditionalFormatting>
  <conditionalFormatting sqref="E14">
    <cfRule type="cellIs" dxfId="71" priority="10" operator="equal">
      <formula>$P$6</formula>
    </cfRule>
    <cfRule type="cellIs" dxfId="70" priority="11" operator="equal">
      <formula>$P$5</formula>
    </cfRule>
    <cfRule type="cellIs" dxfId="69" priority="12" operator="equal">
      <formula>$P$4</formula>
    </cfRule>
  </conditionalFormatting>
  <conditionalFormatting sqref="E20:E21">
    <cfRule type="cellIs" dxfId="68" priority="7" operator="equal">
      <formula>$P$6</formula>
    </cfRule>
    <cfRule type="cellIs" dxfId="67" priority="8" operator="equal">
      <formula>$P$5</formula>
    </cfRule>
    <cfRule type="cellIs" dxfId="66" priority="9" operator="equal">
      <formula>$P$4</formula>
    </cfRule>
  </conditionalFormatting>
  <conditionalFormatting sqref="E24:E25">
    <cfRule type="cellIs" dxfId="65" priority="4" operator="equal">
      <formula>$P$6</formula>
    </cfRule>
    <cfRule type="cellIs" dxfId="64" priority="5" operator="equal">
      <formula>$P$5</formula>
    </cfRule>
    <cfRule type="cellIs" dxfId="63" priority="6" operator="equal">
      <formula>$P$4</formula>
    </cfRule>
  </conditionalFormatting>
  <conditionalFormatting sqref="E11">
    <cfRule type="cellIs" dxfId="62" priority="1" operator="equal">
      <formula>$P$6</formula>
    </cfRule>
    <cfRule type="cellIs" dxfId="61" priority="2" operator="equal">
      <formula>$P$5</formula>
    </cfRule>
    <cfRule type="cellIs" dxfId="60" priority="3" operator="equal">
      <formula>$P$4</formula>
    </cfRule>
  </conditionalFormatting>
  <dataValidations count="1">
    <dataValidation type="list" allowBlank="1" showInputMessage="1" showErrorMessage="1" sqref="E24:E25 E5:E11 E20:E21 E14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7" workbookViewId="0">
      <selection activeCell="N20" sqref="N20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19.140625" customWidth="1"/>
    <col min="15" max="16" width="0" hidden="1" customWidth="1"/>
  </cols>
  <sheetData>
    <row r="1" spans="1:16" ht="18" x14ac:dyDescent="0.25">
      <c r="A1" s="188" t="s">
        <v>111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54" customHeight="1" x14ac:dyDescent="0.25">
      <c r="A5" s="88" t="s">
        <v>35</v>
      </c>
      <c r="B5" s="87" t="s">
        <v>47</v>
      </c>
      <c r="C5" s="87" t="s">
        <v>48</v>
      </c>
      <c r="D5" s="96" t="s">
        <v>49</v>
      </c>
      <c r="E5" s="177" t="s">
        <v>96</v>
      </c>
      <c r="F5" s="6">
        <v>4.4999999999999998E-2</v>
      </c>
      <c r="G5" s="49">
        <v>6927</v>
      </c>
      <c r="H5" s="133">
        <v>900</v>
      </c>
      <c r="I5" s="49">
        <f>G5+H5</f>
        <v>7827</v>
      </c>
      <c r="J5" s="135">
        <v>1</v>
      </c>
      <c r="K5" s="130">
        <f>I5*J5</f>
        <v>7827</v>
      </c>
      <c r="L5" s="151"/>
      <c r="O5" s="160"/>
      <c r="P5" t="s">
        <v>97</v>
      </c>
    </row>
    <row r="6" spans="1:16" ht="41.25" customHeight="1" x14ac:dyDescent="0.25">
      <c r="A6" s="88" t="s">
        <v>34</v>
      </c>
      <c r="B6" s="117" t="s">
        <v>38</v>
      </c>
      <c r="C6" s="125" t="s">
        <v>42</v>
      </c>
      <c r="D6" s="117" t="s">
        <v>43</v>
      </c>
      <c r="E6" s="164" t="s">
        <v>96</v>
      </c>
      <c r="F6" s="6"/>
      <c r="G6" s="15"/>
      <c r="H6" s="16"/>
      <c r="I6" s="15"/>
      <c r="J6" s="16"/>
      <c r="K6" s="127"/>
      <c r="L6" s="151"/>
      <c r="O6" s="161"/>
      <c r="P6" t="s">
        <v>98</v>
      </c>
    </row>
    <row r="7" spans="1:16" ht="41.25" customHeight="1" x14ac:dyDescent="0.25">
      <c r="A7" s="107"/>
      <c r="B7" s="123" t="s">
        <v>39</v>
      </c>
      <c r="C7" s="123" t="s">
        <v>41</v>
      </c>
      <c r="D7" s="123" t="s">
        <v>44</v>
      </c>
      <c r="E7" s="164" t="s">
        <v>96</v>
      </c>
      <c r="F7" s="6"/>
      <c r="G7" s="15"/>
      <c r="H7" s="16"/>
      <c r="I7" s="15"/>
      <c r="J7" s="16"/>
      <c r="K7" s="127"/>
      <c r="L7" s="152"/>
    </row>
    <row r="8" spans="1:16" ht="65.25" customHeight="1" x14ac:dyDescent="0.25">
      <c r="A8" s="107"/>
      <c r="B8" s="126"/>
      <c r="C8" s="122"/>
      <c r="D8" s="122" t="s">
        <v>45</v>
      </c>
      <c r="E8" s="164" t="s">
        <v>96</v>
      </c>
      <c r="F8" s="6"/>
      <c r="G8" s="15"/>
      <c r="H8" s="16"/>
      <c r="I8" s="15"/>
      <c r="J8" s="16"/>
      <c r="K8" s="127"/>
      <c r="L8" s="152"/>
    </row>
    <row r="9" spans="1:16" ht="41.25" customHeight="1" x14ac:dyDescent="0.25">
      <c r="A9" s="18"/>
      <c r="B9" s="98" t="s">
        <v>39</v>
      </c>
      <c r="C9" s="98" t="s">
        <v>40</v>
      </c>
      <c r="D9" s="98" t="s">
        <v>46</v>
      </c>
      <c r="E9" s="176" t="s">
        <v>96</v>
      </c>
      <c r="F9" s="6"/>
      <c r="G9" s="15"/>
      <c r="H9" s="16"/>
      <c r="I9" s="15"/>
      <c r="J9" s="16"/>
      <c r="K9" s="127"/>
      <c r="L9" s="152"/>
    </row>
    <row r="10" spans="1:16" ht="27" customHeight="1" x14ac:dyDescent="0.25">
      <c r="A10" s="108" t="s">
        <v>33</v>
      </c>
      <c r="B10" s="117" t="s">
        <v>115</v>
      </c>
      <c r="C10" s="125" t="s">
        <v>36</v>
      </c>
      <c r="D10" s="182">
        <v>42583</v>
      </c>
      <c r="E10" s="186" t="s">
        <v>99</v>
      </c>
      <c r="F10" s="6"/>
      <c r="G10" s="15"/>
      <c r="H10" s="16"/>
      <c r="I10" s="15"/>
      <c r="J10" s="16"/>
      <c r="K10" s="127"/>
      <c r="L10" s="151" t="s">
        <v>121</v>
      </c>
    </row>
    <row r="11" spans="1:16" ht="29.25" customHeight="1" thickBot="1" x14ac:dyDescent="0.3">
      <c r="A11" s="109"/>
      <c r="B11" s="181"/>
      <c r="C11" s="13" t="s">
        <v>116</v>
      </c>
      <c r="D11" s="183" t="s">
        <v>117</v>
      </c>
      <c r="E11" s="164" t="s">
        <v>96</v>
      </c>
      <c r="F11" s="20"/>
      <c r="G11" s="62"/>
      <c r="H11" s="66"/>
      <c r="I11" s="62"/>
      <c r="J11" s="66"/>
      <c r="K11" s="129"/>
      <c r="L11" s="153"/>
    </row>
    <row r="12" spans="1:16" ht="16.5" thickBot="1" x14ac:dyDescent="0.3">
      <c r="A12" s="70" t="s">
        <v>27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2"/>
    </row>
    <row r="13" spans="1:16" ht="26.25" thickBot="1" x14ac:dyDescent="0.3">
      <c r="A13" s="44" t="s">
        <v>0</v>
      </c>
      <c r="B13" s="45" t="s">
        <v>1</v>
      </c>
      <c r="C13" s="46" t="s">
        <v>24</v>
      </c>
      <c r="D13" s="45" t="s">
        <v>25</v>
      </c>
      <c r="E13" s="45" t="s">
        <v>26</v>
      </c>
      <c r="F13" s="45" t="s">
        <v>31</v>
      </c>
      <c r="G13" s="45" t="s">
        <v>2</v>
      </c>
      <c r="H13" s="46" t="s">
        <v>3</v>
      </c>
      <c r="I13" s="45" t="s">
        <v>4</v>
      </c>
      <c r="J13" s="47" t="s">
        <v>5</v>
      </c>
      <c r="K13" s="48" t="s">
        <v>23</v>
      </c>
      <c r="L13" s="48" t="s">
        <v>95</v>
      </c>
    </row>
    <row r="14" spans="1:16" ht="41.25" customHeight="1" x14ac:dyDescent="0.25">
      <c r="A14" s="193" t="s">
        <v>6</v>
      </c>
      <c r="B14" s="6" t="s">
        <v>7</v>
      </c>
      <c r="C14" s="4" t="s">
        <v>10</v>
      </c>
      <c r="D14" s="75" t="s">
        <v>90</v>
      </c>
      <c r="E14" s="202" t="s">
        <v>96</v>
      </c>
      <c r="F14" s="27">
        <v>1.0200000000000001E-2</v>
      </c>
      <c r="G14" s="195">
        <v>1802</v>
      </c>
      <c r="H14" s="196" t="s">
        <v>30</v>
      </c>
      <c r="I14" s="198">
        <f>G14</f>
        <v>1802</v>
      </c>
      <c r="J14" s="206">
        <v>1</v>
      </c>
      <c r="K14" s="223">
        <f>I14*J14</f>
        <v>1802</v>
      </c>
      <c r="L14" s="154"/>
    </row>
    <row r="15" spans="1:16" ht="41.25" customHeight="1" x14ac:dyDescent="0.25">
      <c r="A15" s="194"/>
      <c r="B15" s="6" t="s">
        <v>8</v>
      </c>
      <c r="C15" s="3"/>
      <c r="D15" s="2"/>
      <c r="E15" s="203"/>
      <c r="F15" s="8"/>
      <c r="G15" s="195"/>
      <c r="H15" s="197"/>
      <c r="I15" s="199"/>
      <c r="J15" s="207"/>
      <c r="K15" s="224"/>
      <c r="L15" s="152"/>
    </row>
    <row r="16" spans="1:16" ht="27.75" customHeight="1" thickBot="1" x14ac:dyDescent="0.3">
      <c r="A16" s="67"/>
      <c r="B16" s="7" t="s">
        <v>9</v>
      </c>
      <c r="C16" s="1"/>
      <c r="D16" s="5"/>
      <c r="E16" s="204"/>
      <c r="F16" s="9"/>
      <c r="G16" s="9"/>
      <c r="H16" s="1"/>
      <c r="I16" s="9"/>
      <c r="J16" s="1">
        <v>1</v>
      </c>
      <c r="K16" s="82"/>
      <c r="L16" s="153"/>
    </row>
    <row r="17" spans="1:12" ht="18.75" customHeight="1" thickBot="1" x14ac:dyDescent="0.3">
      <c r="A17" s="31" t="s">
        <v>28</v>
      </c>
      <c r="B17" s="21"/>
      <c r="C17" s="22"/>
      <c r="D17" s="23"/>
      <c r="E17" s="24"/>
      <c r="F17" s="24"/>
      <c r="G17" s="25"/>
      <c r="H17" s="25"/>
      <c r="I17" s="25"/>
      <c r="J17" s="25"/>
      <c r="K17" s="26"/>
      <c r="L17" s="155"/>
    </row>
    <row r="18" spans="1:12" ht="18" customHeight="1" thickBot="1" x14ac:dyDescent="0.3">
      <c r="A18" s="86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</row>
    <row r="19" spans="1:12" ht="26.25" thickBot="1" x14ac:dyDescent="0.3">
      <c r="A19" s="32" t="s">
        <v>0</v>
      </c>
      <c r="B19" s="33" t="s">
        <v>1</v>
      </c>
      <c r="C19" s="34" t="s">
        <v>22</v>
      </c>
      <c r="D19" s="33" t="s">
        <v>25</v>
      </c>
      <c r="E19" s="35" t="s">
        <v>26</v>
      </c>
      <c r="F19" s="35" t="s">
        <v>31</v>
      </c>
      <c r="G19" s="35" t="s">
        <v>2</v>
      </c>
      <c r="H19" s="34" t="s">
        <v>3</v>
      </c>
      <c r="I19" s="33" t="s">
        <v>4</v>
      </c>
      <c r="J19" s="34" t="s">
        <v>5</v>
      </c>
      <c r="K19" s="36" t="s">
        <v>23</v>
      </c>
      <c r="L19" s="156" t="s">
        <v>95</v>
      </c>
    </row>
    <row r="20" spans="1:12" ht="29.25" customHeight="1" x14ac:dyDescent="0.25">
      <c r="A20" s="14" t="s">
        <v>12</v>
      </c>
      <c r="B20" s="191" t="s">
        <v>13</v>
      </c>
      <c r="C20" s="75" t="s">
        <v>14</v>
      </c>
      <c r="D20" s="75" t="s">
        <v>88</v>
      </c>
      <c r="E20" s="165" t="s">
        <v>96</v>
      </c>
      <c r="F20" s="27">
        <v>1.11E-2</v>
      </c>
      <c r="G20" s="102">
        <v>1426</v>
      </c>
      <c r="H20" s="101">
        <v>156</v>
      </c>
      <c r="I20" s="97">
        <f>G20+H20</f>
        <v>1582</v>
      </c>
      <c r="J20" s="136">
        <v>1</v>
      </c>
      <c r="K20" s="100">
        <f>I20*J20</f>
        <v>1582</v>
      </c>
      <c r="L20" s="152"/>
    </row>
    <row r="21" spans="1:12" ht="26.25" thickBot="1" x14ac:dyDescent="0.3">
      <c r="A21" s="67"/>
      <c r="B21" s="192"/>
      <c r="C21" s="12" t="s">
        <v>15</v>
      </c>
      <c r="D21" s="12" t="s">
        <v>89</v>
      </c>
      <c r="E21" s="166" t="s">
        <v>96</v>
      </c>
      <c r="F21" s="20"/>
      <c r="G21" s="1"/>
      <c r="H21" s="9"/>
      <c r="I21" s="1"/>
      <c r="J21" s="9"/>
      <c r="K21" s="83"/>
      <c r="L21" s="157"/>
    </row>
    <row r="22" spans="1:12" ht="16.5" thickBot="1" x14ac:dyDescent="0.3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</row>
    <row r="23" spans="1:12" ht="26.25" thickBot="1" x14ac:dyDescent="0.3">
      <c r="A23" s="52" t="s">
        <v>0</v>
      </c>
      <c r="B23" s="53" t="s">
        <v>1</v>
      </c>
      <c r="C23" s="54" t="s">
        <v>22</v>
      </c>
      <c r="D23" s="53" t="s">
        <v>25</v>
      </c>
      <c r="E23" s="53" t="s">
        <v>26</v>
      </c>
      <c r="F23" s="53" t="s">
        <v>31</v>
      </c>
      <c r="G23" s="53" t="s">
        <v>2</v>
      </c>
      <c r="H23" s="54" t="s">
        <v>3</v>
      </c>
      <c r="I23" s="53" t="s">
        <v>4</v>
      </c>
      <c r="J23" s="54" t="s">
        <v>5</v>
      </c>
      <c r="K23" s="55" t="s">
        <v>23</v>
      </c>
      <c r="L23" s="55" t="s">
        <v>95</v>
      </c>
    </row>
    <row r="24" spans="1:12" ht="28.5" customHeight="1" x14ac:dyDescent="0.25">
      <c r="A24" s="14" t="s">
        <v>16</v>
      </c>
      <c r="B24" s="191" t="s">
        <v>17</v>
      </c>
      <c r="C24" s="11" t="s">
        <v>18</v>
      </c>
      <c r="D24" s="11" t="s">
        <v>87</v>
      </c>
      <c r="E24" s="165" t="s">
        <v>96</v>
      </c>
      <c r="F24" s="69">
        <v>0</v>
      </c>
      <c r="G24" s="64">
        <v>0</v>
      </c>
      <c r="H24" s="89">
        <v>394</v>
      </c>
      <c r="I24" s="89">
        <f>H24</f>
        <v>394</v>
      </c>
      <c r="J24" s="135">
        <v>1</v>
      </c>
      <c r="K24" s="90">
        <f>I24*J24</f>
        <v>394</v>
      </c>
      <c r="L24" s="185" t="s">
        <v>123</v>
      </c>
    </row>
    <row r="25" spans="1:12" ht="29.25" customHeight="1" thickBot="1" x14ac:dyDescent="0.3">
      <c r="A25" s="73"/>
      <c r="B25" s="192"/>
      <c r="C25" s="84" t="s">
        <v>19</v>
      </c>
      <c r="D25" s="84" t="s">
        <v>86</v>
      </c>
      <c r="E25" s="166" t="s">
        <v>96</v>
      </c>
      <c r="F25" s="85"/>
      <c r="G25" s="62"/>
      <c r="H25" s="66"/>
      <c r="I25" s="62"/>
      <c r="J25" s="66"/>
      <c r="K25" s="74"/>
      <c r="L25" s="158"/>
    </row>
    <row r="26" spans="1:12" ht="6.75" customHeight="1" x14ac:dyDescent="0.25"/>
    <row r="27" spans="1:12" x14ac:dyDescent="0.25">
      <c r="B27" s="77"/>
      <c r="C27" s="77"/>
      <c r="D27" s="77"/>
      <c r="E27" s="77"/>
      <c r="F27" s="77"/>
      <c r="G27" s="28" t="s">
        <v>29</v>
      </c>
    </row>
    <row r="28" spans="1:12" x14ac:dyDescent="0.25">
      <c r="B28" s="78"/>
      <c r="C28" s="78"/>
      <c r="D28" s="78"/>
      <c r="E28" s="78"/>
      <c r="F28" s="78"/>
      <c r="G28" s="99" t="s">
        <v>93</v>
      </c>
    </row>
    <row r="29" spans="1:12" ht="14.25" customHeight="1" x14ac:dyDescent="0.25">
      <c r="B29" s="78"/>
      <c r="C29" s="78"/>
      <c r="D29" s="78"/>
      <c r="E29" s="78"/>
      <c r="F29" s="78"/>
    </row>
    <row r="30" spans="1:12" ht="15.75" hidden="1" customHeight="1" thickBot="1" x14ac:dyDescent="0.25">
      <c r="B30" s="79"/>
      <c r="C30" s="79"/>
      <c r="D30" s="79"/>
      <c r="E30" s="79"/>
      <c r="F30" s="79"/>
    </row>
    <row r="31" spans="1:12" ht="15.75" hidden="1" customHeight="1" thickBot="1" x14ac:dyDescent="0.25">
      <c r="B31" s="80"/>
      <c r="C31" s="80"/>
      <c r="D31" s="80"/>
      <c r="E31" s="80"/>
      <c r="F31" s="80"/>
    </row>
    <row r="32" spans="1:12" ht="13.5" customHeight="1" x14ac:dyDescent="0.25">
      <c r="B32" s="81"/>
      <c r="C32" s="81"/>
      <c r="D32" s="81"/>
      <c r="E32" s="81"/>
      <c r="F32" s="81"/>
    </row>
    <row r="33" spans="4:6" ht="14.25" customHeight="1" x14ac:dyDescent="0.25">
      <c r="D33" s="30"/>
      <c r="E33" s="76"/>
      <c r="F33" s="76"/>
    </row>
    <row r="34" spans="4:6" x14ac:dyDescent="0.25">
      <c r="E34" s="60"/>
      <c r="F34" s="60"/>
    </row>
  </sheetData>
  <mergeCells count="10">
    <mergeCell ref="A1:L1"/>
    <mergeCell ref="K14:K15"/>
    <mergeCell ref="B20:B21"/>
    <mergeCell ref="B24:B25"/>
    <mergeCell ref="A14:A15"/>
    <mergeCell ref="G14:G15"/>
    <mergeCell ref="H14:H15"/>
    <mergeCell ref="I14:I15"/>
    <mergeCell ref="J14:J15"/>
    <mergeCell ref="E14:E16"/>
  </mergeCells>
  <conditionalFormatting sqref="E5:E9">
    <cfRule type="cellIs" dxfId="59" priority="13" operator="equal">
      <formula>$P$6</formula>
    </cfRule>
    <cfRule type="cellIs" dxfId="58" priority="14" operator="equal">
      <formula>$P$5</formula>
    </cfRule>
    <cfRule type="cellIs" dxfId="57" priority="15" operator="equal">
      <formula>$P$4</formula>
    </cfRule>
  </conditionalFormatting>
  <conditionalFormatting sqref="E14">
    <cfRule type="cellIs" dxfId="56" priority="10" operator="equal">
      <formula>$P$6</formula>
    </cfRule>
    <cfRule type="cellIs" dxfId="55" priority="11" operator="equal">
      <formula>$P$5</formula>
    </cfRule>
    <cfRule type="cellIs" dxfId="54" priority="12" operator="equal">
      <formula>$P$4</formula>
    </cfRule>
  </conditionalFormatting>
  <conditionalFormatting sqref="E20:E21">
    <cfRule type="cellIs" dxfId="53" priority="7" operator="equal">
      <formula>$P$6</formula>
    </cfRule>
    <cfRule type="cellIs" dxfId="52" priority="8" operator="equal">
      <formula>$P$5</formula>
    </cfRule>
    <cfRule type="cellIs" dxfId="51" priority="9" operator="equal">
      <formula>$P$4</formula>
    </cfRule>
  </conditionalFormatting>
  <conditionalFormatting sqref="E24:E25">
    <cfRule type="cellIs" dxfId="50" priority="4" operator="equal">
      <formula>$P$6</formula>
    </cfRule>
    <cfRule type="cellIs" dxfId="49" priority="5" operator="equal">
      <formula>$P$5</formula>
    </cfRule>
    <cfRule type="cellIs" dxfId="48" priority="6" operator="equal">
      <formula>$P$4</formula>
    </cfRule>
  </conditionalFormatting>
  <conditionalFormatting sqref="E11">
    <cfRule type="cellIs" dxfId="47" priority="1" operator="equal">
      <formula>$P$6</formula>
    </cfRule>
    <cfRule type="cellIs" dxfId="46" priority="2" operator="equal">
      <formula>$P$5</formula>
    </cfRule>
    <cfRule type="cellIs" dxfId="45" priority="3" operator="equal">
      <formula>$P$4</formula>
    </cfRule>
  </conditionalFormatting>
  <dataValidations count="1">
    <dataValidation type="list" allowBlank="1" showInputMessage="1" showErrorMessage="1" sqref="E24:E25 E5:E11 E20:E21 E14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4" workbookViewId="0">
      <selection activeCell="M18" sqref="M18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17.5703125" customWidth="1"/>
    <col min="15" max="16" width="0" hidden="1" customWidth="1"/>
  </cols>
  <sheetData>
    <row r="1" spans="1:16" ht="18" x14ac:dyDescent="0.25">
      <c r="A1" s="188" t="s">
        <v>112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54" customHeight="1" x14ac:dyDescent="0.25">
      <c r="A5" s="88" t="s">
        <v>35</v>
      </c>
      <c r="B5" s="87" t="s">
        <v>47</v>
      </c>
      <c r="C5" s="87" t="s">
        <v>48</v>
      </c>
      <c r="D5" s="96" t="s">
        <v>49</v>
      </c>
      <c r="E5" s="177" t="s">
        <v>96</v>
      </c>
      <c r="F5" s="6">
        <v>1.7999999999999999E-2</v>
      </c>
      <c r="G5" s="49">
        <v>2771</v>
      </c>
      <c r="H5" s="133">
        <v>270</v>
      </c>
      <c r="I5" s="49">
        <f>G5+H5</f>
        <v>3041</v>
      </c>
      <c r="J5" s="135">
        <v>1</v>
      </c>
      <c r="K5" s="130">
        <f>I5*J5</f>
        <v>3041</v>
      </c>
      <c r="L5" s="151"/>
      <c r="O5" s="160"/>
      <c r="P5" t="s">
        <v>97</v>
      </c>
    </row>
    <row r="6" spans="1:16" ht="41.25" customHeight="1" x14ac:dyDescent="0.25">
      <c r="A6" s="88" t="s">
        <v>34</v>
      </c>
      <c r="B6" s="117" t="s">
        <v>38</v>
      </c>
      <c r="C6" s="125" t="s">
        <v>42</v>
      </c>
      <c r="D6" s="117" t="s">
        <v>43</v>
      </c>
      <c r="E6" s="164" t="s">
        <v>96</v>
      </c>
      <c r="F6" s="6"/>
      <c r="G6" s="15"/>
      <c r="H6" s="16"/>
      <c r="I6" s="15"/>
      <c r="J6" s="16"/>
      <c r="K6" s="127"/>
      <c r="L6" s="151"/>
      <c r="O6" s="161"/>
      <c r="P6" t="s">
        <v>98</v>
      </c>
    </row>
    <row r="7" spans="1:16" ht="41.25" customHeight="1" x14ac:dyDescent="0.25">
      <c r="A7" s="107"/>
      <c r="B7" s="123" t="s">
        <v>39</v>
      </c>
      <c r="C7" s="123" t="s">
        <v>41</v>
      </c>
      <c r="D7" s="123" t="s">
        <v>44</v>
      </c>
      <c r="E7" s="164" t="s">
        <v>96</v>
      </c>
      <c r="F7" s="6"/>
      <c r="G7" s="15"/>
      <c r="H7" s="16"/>
      <c r="I7" s="15"/>
      <c r="J7" s="16"/>
      <c r="K7" s="127"/>
      <c r="L7" s="152"/>
    </row>
    <row r="8" spans="1:16" ht="65.25" customHeight="1" x14ac:dyDescent="0.25">
      <c r="A8" s="107"/>
      <c r="B8" s="126"/>
      <c r="C8" s="122"/>
      <c r="D8" s="122" t="s">
        <v>45</v>
      </c>
      <c r="E8" s="164" t="s">
        <v>96</v>
      </c>
      <c r="F8" s="6"/>
      <c r="G8" s="15"/>
      <c r="H8" s="16"/>
      <c r="I8" s="15"/>
      <c r="J8" s="16"/>
      <c r="K8" s="127"/>
      <c r="L8" s="152"/>
    </row>
    <row r="9" spans="1:16" ht="41.25" customHeight="1" x14ac:dyDescent="0.25">
      <c r="A9" s="18"/>
      <c r="B9" s="98" t="s">
        <v>39</v>
      </c>
      <c r="C9" s="98" t="s">
        <v>40</v>
      </c>
      <c r="D9" s="98" t="s">
        <v>46</v>
      </c>
      <c r="E9" s="176" t="s">
        <v>96</v>
      </c>
      <c r="F9" s="6"/>
      <c r="G9" s="15"/>
      <c r="H9" s="16"/>
      <c r="I9" s="15"/>
      <c r="J9" s="16"/>
      <c r="K9" s="127"/>
      <c r="L9" s="152"/>
    </row>
    <row r="10" spans="1:16" ht="27" customHeight="1" x14ac:dyDescent="0.25">
      <c r="A10" s="108" t="s">
        <v>33</v>
      </c>
      <c r="B10" s="117" t="s">
        <v>115</v>
      </c>
      <c r="C10" s="125" t="s">
        <v>36</v>
      </c>
      <c r="D10" s="182">
        <v>42583</v>
      </c>
      <c r="E10" s="186" t="s">
        <v>99</v>
      </c>
      <c r="F10" s="6"/>
      <c r="G10" s="15"/>
      <c r="H10" s="16"/>
      <c r="I10" s="15"/>
      <c r="J10" s="16"/>
      <c r="K10" s="127"/>
      <c r="L10" s="151" t="s">
        <v>121</v>
      </c>
    </row>
    <row r="11" spans="1:16" ht="29.25" customHeight="1" thickBot="1" x14ac:dyDescent="0.3">
      <c r="A11" s="109"/>
      <c r="B11" s="181"/>
      <c r="C11" s="13" t="s">
        <v>116</v>
      </c>
      <c r="D11" s="183" t="s">
        <v>117</v>
      </c>
      <c r="E11" s="164" t="s">
        <v>96</v>
      </c>
      <c r="F11" s="20"/>
      <c r="G11" s="62"/>
      <c r="H11" s="66"/>
      <c r="I11" s="62"/>
      <c r="J11" s="66"/>
      <c r="K11" s="129"/>
      <c r="L11" s="153"/>
    </row>
    <row r="12" spans="1:16" ht="16.5" thickBot="1" x14ac:dyDescent="0.3">
      <c r="A12" s="70" t="s">
        <v>27</v>
      </c>
      <c r="B12" s="71"/>
      <c r="C12" s="71"/>
      <c r="D12" s="71"/>
      <c r="E12" s="166" t="s">
        <v>96</v>
      </c>
      <c r="F12" s="71"/>
      <c r="G12" s="71"/>
      <c r="H12" s="71"/>
      <c r="I12" s="71"/>
      <c r="J12" s="71"/>
      <c r="K12" s="72"/>
      <c r="L12" s="72"/>
    </row>
    <row r="13" spans="1:16" ht="26.25" thickBot="1" x14ac:dyDescent="0.3">
      <c r="A13" s="44" t="s">
        <v>0</v>
      </c>
      <c r="B13" s="45" t="s">
        <v>1</v>
      </c>
      <c r="C13" s="46" t="s">
        <v>24</v>
      </c>
      <c r="D13" s="45" t="s">
        <v>25</v>
      </c>
      <c r="E13" s="45" t="s">
        <v>26</v>
      </c>
      <c r="F13" s="45" t="s">
        <v>31</v>
      </c>
      <c r="G13" s="45" t="s">
        <v>2</v>
      </c>
      <c r="H13" s="46" t="s">
        <v>3</v>
      </c>
      <c r="I13" s="45" t="s">
        <v>4</v>
      </c>
      <c r="J13" s="47" t="s">
        <v>5</v>
      </c>
      <c r="K13" s="48" t="s">
        <v>23</v>
      </c>
      <c r="L13" s="48" t="s">
        <v>95</v>
      </c>
    </row>
    <row r="14" spans="1:16" ht="41.25" customHeight="1" x14ac:dyDescent="0.25">
      <c r="A14" s="193" t="s">
        <v>6</v>
      </c>
      <c r="B14" s="6" t="s">
        <v>7</v>
      </c>
      <c r="C14" s="4" t="s">
        <v>10</v>
      </c>
      <c r="D14" s="75" t="s">
        <v>90</v>
      </c>
      <c r="E14" s="202" t="s">
        <v>96</v>
      </c>
      <c r="F14" s="27">
        <v>2.0999999999999999E-3</v>
      </c>
      <c r="G14" s="195">
        <v>371</v>
      </c>
      <c r="H14" s="196" t="s">
        <v>30</v>
      </c>
      <c r="I14" s="198">
        <f>G14</f>
        <v>371</v>
      </c>
      <c r="J14" s="206">
        <v>1</v>
      </c>
      <c r="K14" s="189">
        <f>I14*J14</f>
        <v>371</v>
      </c>
      <c r="L14" s="154"/>
    </row>
    <row r="15" spans="1:16" ht="41.25" customHeight="1" x14ac:dyDescent="0.25">
      <c r="A15" s="194"/>
      <c r="B15" s="6" t="s">
        <v>8</v>
      </c>
      <c r="C15" s="3"/>
      <c r="D15" s="2"/>
      <c r="E15" s="203"/>
      <c r="F15" s="8"/>
      <c r="G15" s="195"/>
      <c r="H15" s="197"/>
      <c r="I15" s="199"/>
      <c r="J15" s="207"/>
      <c r="K15" s="190"/>
      <c r="L15" s="152"/>
    </row>
    <row r="16" spans="1:16" ht="27.75" customHeight="1" thickBot="1" x14ac:dyDescent="0.3">
      <c r="A16" s="67"/>
      <c r="B16" s="7" t="s">
        <v>9</v>
      </c>
      <c r="C16" s="1"/>
      <c r="D16" s="5"/>
      <c r="E16" s="204"/>
      <c r="F16" s="9"/>
      <c r="G16" s="9"/>
      <c r="H16" s="1"/>
      <c r="I16" s="9"/>
      <c r="J16" s="1"/>
      <c r="K16" s="82"/>
      <c r="L16" s="153"/>
    </row>
    <row r="17" spans="1:12" ht="18.75" customHeight="1" thickBot="1" x14ac:dyDescent="0.3">
      <c r="A17" s="31" t="s">
        <v>28</v>
      </c>
      <c r="B17" s="21"/>
      <c r="C17" s="22"/>
      <c r="D17" s="23"/>
      <c r="E17" s="24"/>
      <c r="F17" s="24"/>
      <c r="G17" s="25"/>
      <c r="H17" s="25"/>
      <c r="I17" s="25"/>
      <c r="J17" s="25"/>
      <c r="K17" s="26"/>
      <c r="L17" s="155"/>
    </row>
    <row r="18" spans="1:12" ht="18" customHeight="1" thickBot="1" x14ac:dyDescent="0.3">
      <c r="A18" s="86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</row>
    <row r="19" spans="1:12" ht="26.25" thickBot="1" x14ac:dyDescent="0.3">
      <c r="A19" s="32" t="s">
        <v>0</v>
      </c>
      <c r="B19" s="33" t="s">
        <v>1</v>
      </c>
      <c r="C19" s="34" t="s">
        <v>22</v>
      </c>
      <c r="D19" s="33" t="s">
        <v>25</v>
      </c>
      <c r="E19" s="35" t="s">
        <v>26</v>
      </c>
      <c r="F19" s="35" t="s">
        <v>31</v>
      </c>
      <c r="G19" s="35" t="s">
        <v>2</v>
      </c>
      <c r="H19" s="34" t="s">
        <v>3</v>
      </c>
      <c r="I19" s="33" t="s">
        <v>4</v>
      </c>
      <c r="J19" s="34" t="s">
        <v>5</v>
      </c>
      <c r="K19" s="36" t="s">
        <v>23</v>
      </c>
      <c r="L19" s="156" t="s">
        <v>95</v>
      </c>
    </row>
    <row r="20" spans="1:12" ht="29.25" customHeight="1" x14ac:dyDescent="0.25">
      <c r="A20" s="14" t="s">
        <v>12</v>
      </c>
      <c r="B20" s="191" t="s">
        <v>13</v>
      </c>
      <c r="C20" s="75" t="s">
        <v>14</v>
      </c>
      <c r="D20" s="75" t="s">
        <v>88</v>
      </c>
      <c r="E20" s="165" t="s">
        <v>96</v>
      </c>
      <c r="F20" s="27">
        <v>2.8999999999999998E-3</v>
      </c>
      <c r="G20" s="102">
        <v>373</v>
      </c>
      <c r="H20" s="101">
        <v>33</v>
      </c>
      <c r="I20" s="97">
        <f>G20+H20</f>
        <v>406</v>
      </c>
      <c r="J20" s="136">
        <v>1</v>
      </c>
      <c r="K20" s="128">
        <f>I20*J20</f>
        <v>406</v>
      </c>
      <c r="L20" s="152"/>
    </row>
    <row r="21" spans="1:12" ht="26.25" thickBot="1" x14ac:dyDescent="0.3">
      <c r="A21" s="67"/>
      <c r="B21" s="192"/>
      <c r="C21" s="12" t="s">
        <v>15</v>
      </c>
      <c r="D21" s="12" t="s">
        <v>89</v>
      </c>
      <c r="E21" s="166" t="s">
        <v>96</v>
      </c>
      <c r="F21" s="20"/>
      <c r="G21" s="1"/>
      <c r="H21" s="9"/>
      <c r="I21" s="1"/>
      <c r="J21" s="9"/>
      <c r="K21" s="83"/>
      <c r="L21" s="157"/>
    </row>
    <row r="22" spans="1:12" ht="16.5" thickBot="1" x14ac:dyDescent="0.3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</row>
    <row r="23" spans="1:12" ht="26.25" thickBot="1" x14ac:dyDescent="0.3">
      <c r="A23" s="52" t="s">
        <v>0</v>
      </c>
      <c r="B23" s="53" t="s">
        <v>1</v>
      </c>
      <c r="C23" s="54" t="s">
        <v>22</v>
      </c>
      <c r="D23" s="53" t="s">
        <v>25</v>
      </c>
      <c r="E23" s="53" t="s">
        <v>26</v>
      </c>
      <c r="F23" s="53" t="s">
        <v>31</v>
      </c>
      <c r="G23" s="53" t="s">
        <v>2</v>
      </c>
      <c r="H23" s="54" t="s">
        <v>3</v>
      </c>
      <c r="I23" s="53" t="s">
        <v>4</v>
      </c>
      <c r="J23" s="54" t="s">
        <v>5</v>
      </c>
      <c r="K23" s="55" t="s">
        <v>23</v>
      </c>
      <c r="L23" s="55" t="s">
        <v>95</v>
      </c>
    </row>
    <row r="24" spans="1:12" ht="28.5" customHeight="1" x14ac:dyDescent="0.25">
      <c r="A24" s="14" t="s">
        <v>16</v>
      </c>
      <c r="B24" s="191" t="s">
        <v>17</v>
      </c>
      <c r="C24" s="11" t="s">
        <v>18</v>
      </c>
      <c r="D24" s="11" t="s">
        <v>87</v>
      </c>
      <c r="E24" s="165" t="s">
        <v>96</v>
      </c>
      <c r="F24" s="69">
        <v>0</v>
      </c>
      <c r="G24" s="64">
        <v>0</v>
      </c>
      <c r="H24" s="89">
        <v>131</v>
      </c>
      <c r="I24" s="89">
        <f>H24</f>
        <v>131</v>
      </c>
      <c r="J24" s="135">
        <v>1</v>
      </c>
      <c r="K24" s="90">
        <f>I24*J24</f>
        <v>131</v>
      </c>
      <c r="L24" s="185" t="s">
        <v>123</v>
      </c>
    </row>
    <row r="25" spans="1:12" ht="29.25" customHeight="1" thickBot="1" x14ac:dyDescent="0.3">
      <c r="A25" s="73"/>
      <c r="B25" s="192"/>
      <c r="C25" s="84" t="s">
        <v>19</v>
      </c>
      <c r="D25" s="84" t="s">
        <v>86</v>
      </c>
      <c r="E25" s="166" t="s">
        <v>96</v>
      </c>
      <c r="F25" s="85"/>
      <c r="G25" s="62"/>
      <c r="H25" s="66"/>
      <c r="I25" s="62"/>
      <c r="J25" s="66"/>
      <c r="K25" s="74"/>
      <c r="L25" s="158"/>
    </row>
    <row r="26" spans="1:12" ht="6.75" customHeight="1" x14ac:dyDescent="0.25"/>
    <row r="27" spans="1:12" x14ac:dyDescent="0.25">
      <c r="B27" s="77"/>
      <c r="C27" s="77"/>
      <c r="D27" s="77"/>
      <c r="E27" s="77"/>
      <c r="F27" s="77"/>
      <c r="G27" s="28" t="s">
        <v>29</v>
      </c>
    </row>
    <row r="28" spans="1:12" x14ac:dyDescent="0.25">
      <c r="B28" s="78"/>
      <c r="C28" s="78"/>
      <c r="D28" s="78"/>
      <c r="E28" s="78"/>
      <c r="F28" s="78"/>
      <c r="G28" s="99" t="s">
        <v>91</v>
      </c>
    </row>
    <row r="29" spans="1:12" ht="14.25" customHeight="1" x14ac:dyDescent="0.25">
      <c r="B29" s="78"/>
      <c r="C29" s="78"/>
      <c r="D29" s="78"/>
      <c r="E29" s="78"/>
      <c r="F29" s="78"/>
    </row>
    <row r="30" spans="1:12" ht="15.75" hidden="1" customHeight="1" thickBot="1" x14ac:dyDescent="0.25">
      <c r="B30" s="79"/>
      <c r="C30" s="79"/>
      <c r="D30" s="79"/>
      <c r="E30" s="79"/>
      <c r="F30" s="79"/>
    </row>
    <row r="31" spans="1:12" ht="15.75" hidden="1" customHeight="1" thickBot="1" x14ac:dyDescent="0.25">
      <c r="B31" s="80"/>
      <c r="C31" s="80"/>
      <c r="D31" s="80"/>
      <c r="E31" s="80"/>
      <c r="F31" s="80"/>
    </row>
    <row r="32" spans="1:12" ht="13.5" customHeight="1" x14ac:dyDescent="0.25">
      <c r="B32" s="81"/>
      <c r="C32" s="81"/>
      <c r="D32" s="81"/>
      <c r="E32" s="81"/>
      <c r="F32" s="81"/>
    </row>
    <row r="33" spans="2:6" ht="14.25" customHeight="1" x14ac:dyDescent="0.25">
      <c r="B33" s="76"/>
      <c r="C33" s="76"/>
      <c r="D33" s="76"/>
      <c r="E33" s="76"/>
      <c r="F33" s="76"/>
    </row>
    <row r="34" spans="2:6" x14ac:dyDescent="0.25">
      <c r="E34" s="60"/>
      <c r="F34" s="60"/>
    </row>
  </sheetData>
  <mergeCells count="10">
    <mergeCell ref="A1:L1"/>
    <mergeCell ref="K14:K15"/>
    <mergeCell ref="B20:B21"/>
    <mergeCell ref="B24:B25"/>
    <mergeCell ref="A14:A15"/>
    <mergeCell ref="G14:G15"/>
    <mergeCell ref="H14:H15"/>
    <mergeCell ref="I14:I15"/>
    <mergeCell ref="J14:J15"/>
    <mergeCell ref="E14:E16"/>
  </mergeCells>
  <conditionalFormatting sqref="E5:E9 E12">
    <cfRule type="cellIs" dxfId="44" priority="13" operator="equal">
      <formula>$P$6</formula>
    </cfRule>
    <cfRule type="cellIs" dxfId="43" priority="14" operator="equal">
      <formula>$P$5</formula>
    </cfRule>
    <cfRule type="cellIs" dxfId="42" priority="15" operator="equal">
      <formula>$P$4</formula>
    </cfRule>
  </conditionalFormatting>
  <conditionalFormatting sqref="E14">
    <cfRule type="cellIs" dxfId="41" priority="10" operator="equal">
      <formula>$P$6</formula>
    </cfRule>
    <cfRule type="cellIs" dxfId="40" priority="11" operator="equal">
      <formula>$P$5</formula>
    </cfRule>
    <cfRule type="cellIs" dxfId="39" priority="12" operator="equal">
      <formula>$P$4</formula>
    </cfRule>
  </conditionalFormatting>
  <conditionalFormatting sqref="E24:E25">
    <cfRule type="cellIs" dxfId="38" priority="7" operator="equal">
      <formula>$P$6</formula>
    </cfRule>
    <cfRule type="cellIs" dxfId="37" priority="8" operator="equal">
      <formula>$P$5</formula>
    </cfRule>
    <cfRule type="cellIs" dxfId="36" priority="9" operator="equal">
      <formula>$P$4</formula>
    </cfRule>
  </conditionalFormatting>
  <conditionalFormatting sqref="E20:E21">
    <cfRule type="cellIs" dxfId="35" priority="4" operator="equal">
      <formula>$P$6</formula>
    </cfRule>
    <cfRule type="cellIs" dxfId="34" priority="5" operator="equal">
      <formula>$P$5</formula>
    </cfRule>
    <cfRule type="cellIs" dxfId="33" priority="6" operator="equal">
      <formula>$P$4</formula>
    </cfRule>
  </conditionalFormatting>
  <conditionalFormatting sqref="E11">
    <cfRule type="cellIs" dxfId="32" priority="1" operator="equal">
      <formula>$P$6</formula>
    </cfRule>
    <cfRule type="cellIs" dxfId="31" priority="2" operator="equal">
      <formula>$P$5</formula>
    </cfRule>
    <cfRule type="cellIs" dxfId="30" priority="3" operator="equal">
      <formula>$P$4</formula>
    </cfRule>
  </conditionalFormatting>
  <dataValidations count="1">
    <dataValidation type="list" allowBlank="1" showInputMessage="1" showErrorMessage="1" sqref="E20:E21 E5:E12 E24:E25 E14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Q16" sqref="Q16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16.85546875" customWidth="1"/>
    <col min="15" max="16" width="0" hidden="1" customWidth="1"/>
  </cols>
  <sheetData>
    <row r="1" spans="1:16" ht="18" x14ac:dyDescent="0.25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54" customHeight="1" x14ac:dyDescent="0.25">
      <c r="A5" s="88" t="s">
        <v>35</v>
      </c>
      <c r="B5" s="87" t="s">
        <v>47</v>
      </c>
      <c r="C5" s="87" t="s">
        <v>48</v>
      </c>
      <c r="D5" s="96" t="s">
        <v>49</v>
      </c>
      <c r="E5" s="177" t="s">
        <v>96</v>
      </c>
      <c r="F5" s="6">
        <v>0.09</v>
      </c>
      <c r="G5" s="49">
        <v>13855</v>
      </c>
      <c r="H5" s="133">
        <v>450</v>
      </c>
      <c r="I5" s="49">
        <f>G5+H5</f>
        <v>14305</v>
      </c>
      <c r="J5" s="135">
        <v>1</v>
      </c>
      <c r="K5" s="130">
        <f>I5*J5</f>
        <v>14305</v>
      </c>
      <c r="L5" s="151"/>
      <c r="O5" s="160"/>
      <c r="P5" t="s">
        <v>97</v>
      </c>
    </row>
    <row r="6" spans="1:16" ht="41.25" customHeight="1" x14ac:dyDescent="0.25">
      <c r="A6" s="88" t="s">
        <v>34</v>
      </c>
      <c r="B6" s="117" t="s">
        <v>38</v>
      </c>
      <c r="C6" s="125" t="s">
        <v>42</v>
      </c>
      <c r="D6" s="117" t="s">
        <v>43</v>
      </c>
      <c r="E6" s="164" t="s">
        <v>96</v>
      </c>
      <c r="F6" s="6"/>
      <c r="G6" s="15"/>
      <c r="H6" s="16"/>
      <c r="I6" s="15"/>
      <c r="J6" s="16"/>
      <c r="K6" s="17"/>
      <c r="L6" s="151"/>
      <c r="O6" s="161"/>
      <c r="P6" t="s">
        <v>98</v>
      </c>
    </row>
    <row r="7" spans="1:16" ht="41.25" customHeight="1" x14ac:dyDescent="0.25">
      <c r="A7" s="107"/>
      <c r="B7" s="123" t="s">
        <v>39</v>
      </c>
      <c r="C7" s="123" t="s">
        <v>41</v>
      </c>
      <c r="D7" s="123" t="s">
        <v>44</v>
      </c>
      <c r="E7" s="164" t="s">
        <v>96</v>
      </c>
      <c r="F7" s="6"/>
      <c r="G7" s="15"/>
      <c r="H7" s="16"/>
      <c r="I7" s="15"/>
      <c r="J7" s="16"/>
      <c r="K7" s="17"/>
      <c r="L7" s="152"/>
    </row>
    <row r="8" spans="1:16" ht="65.25" customHeight="1" x14ac:dyDescent="0.25">
      <c r="A8" s="107"/>
      <c r="B8" s="126"/>
      <c r="C8" s="122"/>
      <c r="D8" s="122" t="s">
        <v>45</v>
      </c>
      <c r="E8" s="164" t="s">
        <v>96</v>
      </c>
      <c r="F8" s="6"/>
      <c r="G8" s="15"/>
      <c r="H8" s="16"/>
      <c r="I8" s="15"/>
      <c r="J8" s="16"/>
      <c r="K8" s="17"/>
      <c r="L8" s="152"/>
    </row>
    <row r="9" spans="1:16" ht="41.25" customHeight="1" x14ac:dyDescent="0.25">
      <c r="A9" s="18"/>
      <c r="B9" s="98" t="s">
        <v>39</v>
      </c>
      <c r="C9" s="98" t="s">
        <v>40</v>
      </c>
      <c r="D9" s="98" t="s">
        <v>46</v>
      </c>
      <c r="E9" s="176" t="s">
        <v>96</v>
      </c>
      <c r="F9" s="6"/>
      <c r="G9" s="15"/>
      <c r="H9" s="16"/>
      <c r="I9" s="15"/>
      <c r="J9" s="16"/>
      <c r="K9" s="17"/>
      <c r="L9" s="152"/>
    </row>
    <row r="10" spans="1:16" ht="27" customHeight="1" x14ac:dyDescent="0.25">
      <c r="A10" s="108" t="s">
        <v>33</v>
      </c>
      <c r="B10" s="117" t="s">
        <v>115</v>
      </c>
      <c r="C10" s="125" t="s">
        <v>36</v>
      </c>
      <c r="D10" s="182">
        <v>42583</v>
      </c>
      <c r="E10" s="186" t="s">
        <v>99</v>
      </c>
      <c r="F10" s="6"/>
      <c r="G10" s="15"/>
      <c r="H10" s="16"/>
      <c r="I10" s="15"/>
      <c r="J10" s="16"/>
      <c r="K10" s="127"/>
      <c r="L10" s="151" t="s">
        <v>121</v>
      </c>
    </row>
    <row r="11" spans="1:16" ht="29.25" customHeight="1" thickBot="1" x14ac:dyDescent="0.3">
      <c r="A11" s="109"/>
      <c r="B11" s="181"/>
      <c r="C11" s="13" t="s">
        <v>116</v>
      </c>
      <c r="D11" s="183" t="s">
        <v>117</v>
      </c>
      <c r="E11" s="164" t="s">
        <v>96</v>
      </c>
      <c r="F11" s="20"/>
      <c r="G11" s="62"/>
      <c r="H11" s="66"/>
      <c r="I11" s="62"/>
      <c r="J11" s="66"/>
      <c r="K11" s="129"/>
      <c r="L11" s="153"/>
    </row>
    <row r="12" spans="1:16" ht="16.5" thickBot="1" x14ac:dyDescent="0.3">
      <c r="A12" s="70" t="s">
        <v>27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2"/>
    </row>
    <row r="13" spans="1:16" ht="26.25" thickBot="1" x14ac:dyDescent="0.3">
      <c r="A13" s="44" t="s">
        <v>0</v>
      </c>
      <c r="B13" s="45" t="s">
        <v>1</v>
      </c>
      <c r="C13" s="46" t="s">
        <v>24</v>
      </c>
      <c r="D13" s="45" t="s">
        <v>25</v>
      </c>
      <c r="E13" s="45" t="s">
        <v>26</v>
      </c>
      <c r="F13" s="45" t="s">
        <v>31</v>
      </c>
      <c r="G13" s="45" t="s">
        <v>2</v>
      </c>
      <c r="H13" s="46" t="s">
        <v>3</v>
      </c>
      <c r="I13" s="45" t="s">
        <v>4</v>
      </c>
      <c r="J13" s="47" t="s">
        <v>5</v>
      </c>
      <c r="K13" s="48" t="s">
        <v>23</v>
      </c>
      <c r="L13" s="48" t="s">
        <v>95</v>
      </c>
    </row>
    <row r="14" spans="1:16" ht="41.25" customHeight="1" x14ac:dyDescent="0.25">
      <c r="A14" s="193" t="s">
        <v>6</v>
      </c>
      <c r="B14" s="6" t="s">
        <v>7</v>
      </c>
      <c r="C14" s="4" t="s">
        <v>10</v>
      </c>
      <c r="D14" s="75" t="s">
        <v>90</v>
      </c>
      <c r="E14" s="202" t="s">
        <v>96</v>
      </c>
      <c r="F14" s="27">
        <v>1.24E-2</v>
      </c>
      <c r="G14" s="195">
        <v>2191</v>
      </c>
      <c r="H14" s="196" t="s">
        <v>30</v>
      </c>
      <c r="I14" s="198">
        <f>G14</f>
        <v>2191</v>
      </c>
      <c r="J14" s="206">
        <v>1</v>
      </c>
      <c r="K14" s="223">
        <f>J14*I14</f>
        <v>2191</v>
      </c>
      <c r="L14" s="154"/>
    </row>
    <row r="15" spans="1:16" ht="41.25" customHeight="1" x14ac:dyDescent="0.25">
      <c r="A15" s="194"/>
      <c r="B15" s="6" t="s">
        <v>8</v>
      </c>
      <c r="C15" s="3"/>
      <c r="D15" s="2"/>
      <c r="E15" s="203"/>
      <c r="F15" s="8"/>
      <c r="G15" s="195"/>
      <c r="H15" s="197"/>
      <c r="I15" s="199"/>
      <c r="J15" s="207"/>
      <c r="K15" s="224"/>
      <c r="L15" s="152"/>
    </row>
    <row r="16" spans="1:16" ht="27.75" customHeight="1" thickBot="1" x14ac:dyDescent="0.3">
      <c r="A16" s="67"/>
      <c r="B16" s="7" t="s">
        <v>9</v>
      </c>
      <c r="C16" s="1"/>
      <c r="D16" s="5"/>
      <c r="E16" s="204"/>
      <c r="F16" s="9"/>
      <c r="G16" s="9"/>
      <c r="H16" s="1"/>
      <c r="I16" s="9"/>
      <c r="J16" s="1"/>
      <c r="K16" s="82"/>
      <c r="L16" s="153"/>
    </row>
    <row r="17" spans="1:12" ht="18.75" customHeight="1" thickBot="1" x14ac:dyDescent="0.3">
      <c r="A17" s="31" t="s">
        <v>28</v>
      </c>
      <c r="B17" s="21"/>
      <c r="C17" s="22"/>
      <c r="D17" s="23"/>
      <c r="E17" s="24"/>
      <c r="F17" s="24"/>
      <c r="G17" s="25"/>
      <c r="H17" s="25"/>
      <c r="I17" s="25"/>
      <c r="J17" s="25"/>
      <c r="K17" s="26"/>
      <c r="L17" s="155"/>
    </row>
    <row r="18" spans="1:12" ht="18" customHeight="1" thickBot="1" x14ac:dyDescent="0.3">
      <c r="A18" s="86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</row>
    <row r="19" spans="1:12" ht="26.25" thickBot="1" x14ac:dyDescent="0.3">
      <c r="A19" s="32" t="s">
        <v>0</v>
      </c>
      <c r="B19" s="33" t="s">
        <v>1</v>
      </c>
      <c r="C19" s="34" t="s">
        <v>22</v>
      </c>
      <c r="D19" s="33" t="s">
        <v>25</v>
      </c>
      <c r="E19" s="35" t="s">
        <v>26</v>
      </c>
      <c r="F19" s="35" t="s">
        <v>31</v>
      </c>
      <c r="G19" s="35" t="s">
        <v>2</v>
      </c>
      <c r="H19" s="34" t="s">
        <v>3</v>
      </c>
      <c r="I19" s="33" t="s">
        <v>4</v>
      </c>
      <c r="J19" s="34" t="s">
        <v>5</v>
      </c>
      <c r="K19" s="36" t="s">
        <v>23</v>
      </c>
      <c r="L19" s="156" t="s">
        <v>95</v>
      </c>
    </row>
    <row r="20" spans="1:12" ht="29.25" customHeight="1" x14ac:dyDescent="0.25">
      <c r="A20" s="14" t="s">
        <v>12</v>
      </c>
      <c r="B20" s="191" t="s">
        <v>13</v>
      </c>
      <c r="C20" s="75" t="s">
        <v>14</v>
      </c>
      <c r="D20" s="75" t="s">
        <v>88</v>
      </c>
      <c r="E20" s="165" t="s">
        <v>96</v>
      </c>
      <c r="F20" s="27">
        <v>1.0200000000000001E-2</v>
      </c>
      <c r="G20" s="102">
        <v>1311</v>
      </c>
      <c r="H20" s="101">
        <v>140</v>
      </c>
      <c r="I20" s="97">
        <f>G20+H20</f>
        <v>1451</v>
      </c>
      <c r="J20" s="136">
        <v>1</v>
      </c>
      <c r="K20" s="100">
        <f>I20*J20</f>
        <v>1451</v>
      </c>
      <c r="L20" s="152"/>
    </row>
    <row r="21" spans="1:12" ht="26.25" thickBot="1" x14ac:dyDescent="0.3">
      <c r="A21" s="67"/>
      <c r="B21" s="192"/>
      <c r="C21" s="12" t="s">
        <v>15</v>
      </c>
      <c r="D21" s="12" t="s">
        <v>89</v>
      </c>
      <c r="E21" s="166" t="s">
        <v>96</v>
      </c>
      <c r="F21" s="20"/>
      <c r="G21" s="1"/>
      <c r="H21" s="9"/>
      <c r="I21" s="1"/>
      <c r="J21" s="9"/>
      <c r="K21" s="83"/>
      <c r="L21" s="157"/>
    </row>
    <row r="22" spans="1:12" ht="16.5" thickBot="1" x14ac:dyDescent="0.3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</row>
    <row r="23" spans="1:12" ht="26.25" thickBot="1" x14ac:dyDescent="0.3">
      <c r="A23" s="52" t="s">
        <v>0</v>
      </c>
      <c r="B23" s="53" t="s">
        <v>1</v>
      </c>
      <c r="C23" s="54" t="s">
        <v>22</v>
      </c>
      <c r="D23" s="53" t="s">
        <v>25</v>
      </c>
      <c r="E23" s="53" t="s">
        <v>26</v>
      </c>
      <c r="F23" s="53" t="s">
        <v>31</v>
      </c>
      <c r="G23" s="53" t="s">
        <v>2</v>
      </c>
      <c r="H23" s="54" t="s">
        <v>3</v>
      </c>
      <c r="I23" s="53" t="s">
        <v>4</v>
      </c>
      <c r="J23" s="54" t="s">
        <v>5</v>
      </c>
      <c r="K23" s="55" t="s">
        <v>23</v>
      </c>
      <c r="L23" s="55" t="s">
        <v>95</v>
      </c>
    </row>
    <row r="24" spans="1:12" ht="28.5" customHeight="1" x14ac:dyDescent="0.25">
      <c r="A24" s="14" t="s">
        <v>16</v>
      </c>
      <c r="B24" s="191" t="s">
        <v>17</v>
      </c>
      <c r="C24" s="11" t="s">
        <v>18</v>
      </c>
      <c r="D24" s="11" t="s">
        <v>87</v>
      </c>
      <c r="E24" s="165" t="s">
        <v>96</v>
      </c>
      <c r="F24" s="69">
        <v>0</v>
      </c>
      <c r="G24" s="64">
        <v>0</v>
      </c>
      <c r="H24" s="89">
        <f>16*21.88</f>
        <v>350.08</v>
      </c>
      <c r="I24" s="89">
        <f>H24</f>
        <v>350.08</v>
      </c>
      <c r="J24" s="135">
        <v>1</v>
      </c>
      <c r="K24" s="90">
        <f>I24*J24</f>
        <v>350.08</v>
      </c>
      <c r="L24" s="185" t="s">
        <v>123</v>
      </c>
    </row>
    <row r="25" spans="1:12" ht="29.25" customHeight="1" thickBot="1" x14ac:dyDescent="0.3">
      <c r="A25" s="73"/>
      <c r="B25" s="192"/>
      <c r="C25" s="84" t="s">
        <v>19</v>
      </c>
      <c r="D25" s="84" t="s">
        <v>86</v>
      </c>
      <c r="E25" s="166" t="s">
        <v>96</v>
      </c>
      <c r="F25" s="85"/>
      <c r="G25" s="62"/>
      <c r="H25" s="66"/>
      <c r="I25" s="62"/>
      <c r="J25" s="66"/>
      <c r="K25" s="74"/>
      <c r="L25" s="158"/>
    </row>
    <row r="26" spans="1:12" ht="6.75" customHeight="1" x14ac:dyDescent="0.25"/>
    <row r="27" spans="1:12" x14ac:dyDescent="0.25">
      <c r="B27" s="77"/>
      <c r="C27" s="77"/>
      <c r="D27" s="77"/>
      <c r="E27" s="77"/>
      <c r="F27" s="77"/>
      <c r="G27" s="28" t="s">
        <v>29</v>
      </c>
    </row>
    <row r="28" spans="1:12" x14ac:dyDescent="0.25">
      <c r="B28" s="78"/>
      <c r="C28" s="78"/>
      <c r="D28" s="78"/>
      <c r="E28" s="78"/>
      <c r="F28" s="78"/>
      <c r="G28" s="99" t="s">
        <v>80</v>
      </c>
    </row>
    <row r="29" spans="1:12" ht="14.25" customHeight="1" x14ac:dyDescent="0.25">
      <c r="B29" s="78"/>
      <c r="C29" s="78"/>
      <c r="D29" s="78"/>
      <c r="E29" s="78"/>
      <c r="F29" s="78"/>
    </row>
    <row r="30" spans="1:12" ht="15.75" hidden="1" customHeight="1" thickBot="1" x14ac:dyDescent="0.25">
      <c r="B30" s="79"/>
      <c r="C30" s="79"/>
      <c r="D30" s="79"/>
      <c r="E30" s="79"/>
      <c r="F30" s="79"/>
    </row>
    <row r="31" spans="1:12" ht="15.75" hidden="1" customHeight="1" thickBot="1" x14ac:dyDescent="0.25">
      <c r="B31" s="80"/>
      <c r="C31" s="80"/>
      <c r="D31" s="80"/>
      <c r="E31" s="80"/>
      <c r="F31" s="80"/>
    </row>
    <row r="32" spans="1:12" ht="13.5" customHeight="1" x14ac:dyDescent="0.25">
      <c r="B32" s="81"/>
      <c r="C32" s="81"/>
      <c r="D32" s="81"/>
      <c r="E32" s="81"/>
      <c r="F32" s="81"/>
    </row>
    <row r="33" spans="4:6" ht="14.25" customHeight="1" x14ac:dyDescent="0.25">
      <c r="D33" s="30"/>
      <c r="E33" s="76"/>
      <c r="F33" s="76"/>
    </row>
    <row r="34" spans="4:6" x14ac:dyDescent="0.25">
      <c r="E34" s="60"/>
      <c r="F34" s="60"/>
    </row>
  </sheetData>
  <mergeCells count="10">
    <mergeCell ref="A1:L1"/>
    <mergeCell ref="K14:K15"/>
    <mergeCell ref="B20:B21"/>
    <mergeCell ref="B24:B25"/>
    <mergeCell ref="A14:A15"/>
    <mergeCell ref="G14:G15"/>
    <mergeCell ref="H14:H15"/>
    <mergeCell ref="I14:I15"/>
    <mergeCell ref="J14:J15"/>
    <mergeCell ref="E14:E16"/>
  </mergeCells>
  <conditionalFormatting sqref="E5:E9">
    <cfRule type="cellIs" dxfId="29" priority="13" operator="equal">
      <formula>$P$6</formula>
    </cfRule>
    <cfRule type="cellIs" dxfId="28" priority="14" operator="equal">
      <formula>$P$5</formula>
    </cfRule>
    <cfRule type="cellIs" dxfId="27" priority="15" operator="equal">
      <formula>$P$4</formula>
    </cfRule>
  </conditionalFormatting>
  <conditionalFormatting sqref="E14">
    <cfRule type="cellIs" dxfId="26" priority="10" operator="equal">
      <formula>$P$6</formula>
    </cfRule>
    <cfRule type="cellIs" dxfId="25" priority="11" operator="equal">
      <formula>$P$5</formula>
    </cfRule>
    <cfRule type="cellIs" dxfId="24" priority="12" operator="equal">
      <formula>$P$4</formula>
    </cfRule>
  </conditionalFormatting>
  <conditionalFormatting sqref="E20:E21">
    <cfRule type="cellIs" dxfId="23" priority="7" operator="equal">
      <formula>$P$6</formula>
    </cfRule>
    <cfRule type="cellIs" dxfId="22" priority="8" operator="equal">
      <formula>$P$5</formula>
    </cfRule>
    <cfRule type="cellIs" dxfId="21" priority="9" operator="equal">
      <formula>$P$4</formula>
    </cfRule>
  </conditionalFormatting>
  <conditionalFormatting sqref="E24:E25">
    <cfRule type="cellIs" dxfId="20" priority="4" operator="equal">
      <formula>$P$6</formula>
    </cfRule>
    <cfRule type="cellIs" dxfId="19" priority="5" operator="equal">
      <formula>$P$5</formula>
    </cfRule>
    <cfRule type="cellIs" dxfId="18" priority="6" operator="equal">
      <formula>$P$4</formula>
    </cfRule>
  </conditionalFormatting>
  <conditionalFormatting sqref="E11">
    <cfRule type="cellIs" dxfId="17" priority="1" operator="equal">
      <formula>$P$6</formula>
    </cfRule>
    <cfRule type="cellIs" dxfId="16" priority="2" operator="equal">
      <formula>$P$5</formula>
    </cfRule>
    <cfRule type="cellIs" dxfId="15" priority="3" operator="equal">
      <formula>$P$4</formula>
    </cfRule>
  </conditionalFormatting>
  <dataValidations count="1">
    <dataValidation type="list" allowBlank="1" showInputMessage="1" showErrorMessage="1" sqref="E24:E25 E5:E11 E20:E21 E14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7" workbookViewId="0">
      <selection activeCell="R19" sqref="R19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17.5703125" customWidth="1"/>
    <col min="15" max="16" width="0" hidden="1" customWidth="1"/>
  </cols>
  <sheetData>
    <row r="1" spans="1:16" ht="18" x14ac:dyDescent="0.25">
      <c r="A1" s="188" t="s">
        <v>114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54" customHeight="1" x14ac:dyDescent="0.25">
      <c r="A5" s="88" t="s">
        <v>35</v>
      </c>
      <c r="B5" s="87" t="s">
        <v>47</v>
      </c>
      <c r="C5" s="87" t="s">
        <v>48</v>
      </c>
      <c r="D5" s="96" t="s">
        <v>49</v>
      </c>
      <c r="E5" s="177" t="s">
        <v>96</v>
      </c>
      <c r="F5" s="6">
        <v>4.4999999999999997E-3</v>
      </c>
      <c r="G5" s="61">
        <v>693</v>
      </c>
      <c r="H5" s="64">
        <v>45</v>
      </c>
      <c r="I5" s="61">
        <f>H5+G5</f>
        <v>738</v>
      </c>
      <c r="J5" s="135">
        <v>1</v>
      </c>
      <c r="K5" s="65">
        <f>J5*I5</f>
        <v>738</v>
      </c>
      <c r="L5" s="151"/>
      <c r="O5" s="160"/>
      <c r="P5" t="s">
        <v>97</v>
      </c>
    </row>
    <row r="6" spans="1:16" ht="41.25" customHeight="1" x14ac:dyDescent="0.25">
      <c r="A6" s="88" t="s">
        <v>34</v>
      </c>
      <c r="B6" s="117" t="s">
        <v>38</v>
      </c>
      <c r="C6" s="125" t="s">
        <v>42</v>
      </c>
      <c r="D6" s="117" t="s">
        <v>43</v>
      </c>
      <c r="E6" s="164" t="s">
        <v>96</v>
      </c>
      <c r="F6" s="6"/>
      <c r="G6" s="15"/>
      <c r="H6" s="16"/>
      <c r="I6" s="15"/>
      <c r="J6" s="16"/>
      <c r="K6" s="17"/>
      <c r="L6" s="151"/>
      <c r="O6" s="161"/>
      <c r="P6" t="s">
        <v>98</v>
      </c>
    </row>
    <row r="7" spans="1:16" ht="41.25" customHeight="1" x14ac:dyDescent="0.25">
      <c r="A7" s="107"/>
      <c r="B7" s="123" t="s">
        <v>39</v>
      </c>
      <c r="C7" s="123" t="s">
        <v>41</v>
      </c>
      <c r="D7" s="123" t="s">
        <v>44</v>
      </c>
      <c r="E7" s="164" t="s">
        <v>96</v>
      </c>
      <c r="F7" s="6"/>
      <c r="G7" s="15"/>
      <c r="H7" s="16"/>
      <c r="I7" s="15"/>
      <c r="J7" s="16"/>
      <c r="K7" s="17"/>
      <c r="L7" s="152"/>
    </row>
    <row r="8" spans="1:16" ht="65.25" customHeight="1" x14ac:dyDescent="0.25">
      <c r="A8" s="107"/>
      <c r="B8" s="126"/>
      <c r="C8" s="122"/>
      <c r="D8" s="122" t="s">
        <v>45</v>
      </c>
      <c r="E8" s="164" t="s">
        <v>96</v>
      </c>
      <c r="F8" s="6"/>
      <c r="G8" s="15"/>
      <c r="H8" s="16"/>
      <c r="I8" s="15"/>
      <c r="J8" s="16"/>
      <c r="K8" s="17"/>
      <c r="L8" s="152"/>
    </row>
    <row r="9" spans="1:16" ht="41.25" customHeight="1" x14ac:dyDescent="0.25">
      <c r="A9" s="18"/>
      <c r="B9" s="98" t="s">
        <v>39</v>
      </c>
      <c r="C9" s="98" t="s">
        <v>40</v>
      </c>
      <c r="D9" s="98" t="s">
        <v>46</v>
      </c>
      <c r="E9" s="176" t="s">
        <v>96</v>
      </c>
      <c r="F9" s="6"/>
      <c r="G9" s="15"/>
      <c r="H9" s="16"/>
      <c r="I9" s="15"/>
      <c r="J9" s="16"/>
      <c r="K9" s="17"/>
      <c r="L9" s="152"/>
    </row>
    <row r="10" spans="1:16" ht="27" customHeight="1" x14ac:dyDescent="0.25">
      <c r="A10" s="108" t="s">
        <v>33</v>
      </c>
      <c r="B10" s="117" t="s">
        <v>115</v>
      </c>
      <c r="C10" s="125" t="s">
        <v>36</v>
      </c>
      <c r="D10" s="182">
        <v>42583</v>
      </c>
      <c r="E10" s="186" t="s">
        <v>99</v>
      </c>
      <c r="F10" s="6"/>
      <c r="G10" s="15"/>
      <c r="H10" s="16"/>
      <c r="I10" s="15"/>
      <c r="J10" s="16"/>
      <c r="K10" s="127"/>
      <c r="L10" s="151" t="s">
        <v>121</v>
      </c>
    </row>
    <row r="11" spans="1:16" ht="29.25" customHeight="1" thickBot="1" x14ac:dyDescent="0.3">
      <c r="A11" s="109"/>
      <c r="B11" s="181"/>
      <c r="C11" s="13" t="s">
        <v>116</v>
      </c>
      <c r="D11" s="183" t="s">
        <v>117</v>
      </c>
      <c r="E11" s="164" t="s">
        <v>96</v>
      </c>
      <c r="F11" s="20"/>
      <c r="G11" s="62"/>
      <c r="H11" s="66"/>
      <c r="I11" s="62"/>
      <c r="J11" s="66"/>
      <c r="K11" s="129"/>
      <c r="L11" s="153"/>
    </row>
    <row r="12" spans="1:16" ht="16.5" thickBot="1" x14ac:dyDescent="0.3">
      <c r="A12" s="70" t="s">
        <v>27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2"/>
    </row>
    <row r="13" spans="1:16" ht="26.25" thickBot="1" x14ac:dyDescent="0.3">
      <c r="A13" s="44" t="s">
        <v>0</v>
      </c>
      <c r="B13" s="45" t="s">
        <v>1</v>
      </c>
      <c r="C13" s="46" t="s">
        <v>24</v>
      </c>
      <c r="D13" s="45" t="s">
        <v>25</v>
      </c>
      <c r="E13" s="45" t="s">
        <v>26</v>
      </c>
      <c r="F13" s="45" t="s">
        <v>31</v>
      </c>
      <c r="G13" s="45" t="s">
        <v>2</v>
      </c>
      <c r="H13" s="46" t="s">
        <v>3</v>
      </c>
      <c r="I13" s="45" t="s">
        <v>4</v>
      </c>
      <c r="J13" s="47" t="s">
        <v>5</v>
      </c>
      <c r="K13" s="48" t="s">
        <v>23</v>
      </c>
      <c r="L13" s="48" t="s">
        <v>95</v>
      </c>
    </row>
    <row r="14" spans="1:16" ht="41.25" customHeight="1" x14ac:dyDescent="0.25">
      <c r="A14" s="193" t="s">
        <v>6</v>
      </c>
      <c r="B14" s="6" t="s">
        <v>7</v>
      </c>
      <c r="C14" s="4" t="s">
        <v>10</v>
      </c>
      <c r="D14" s="75" t="s">
        <v>90</v>
      </c>
      <c r="E14" s="202" t="s">
        <v>96</v>
      </c>
      <c r="F14" s="27">
        <v>9.4000000000000004E-3</v>
      </c>
      <c r="G14" s="195">
        <v>1661</v>
      </c>
      <c r="H14" s="196" t="s">
        <v>30</v>
      </c>
      <c r="I14" s="198">
        <f>G14</f>
        <v>1661</v>
      </c>
      <c r="J14" s="206">
        <v>1</v>
      </c>
      <c r="K14" s="223">
        <f>I14*J14</f>
        <v>1661</v>
      </c>
      <c r="L14" s="154"/>
    </row>
    <row r="15" spans="1:16" ht="41.25" customHeight="1" x14ac:dyDescent="0.25">
      <c r="A15" s="194"/>
      <c r="B15" s="6" t="s">
        <v>8</v>
      </c>
      <c r="C15" s="3"/>
      <c r="D15" s="2"/>
      <c r="E15" s="203"/>
      <c r="F15" s="8"/>
      <c r="G15" s="195"/>
      <c r="H15" s="197"/>
      <c r="I15" s="199"/>
      <c r="J15" s="207"/>
      <c r="K15" s="224"/>
      <c r="L15" s="152"/>
    </row>
    <row r="16" spans="1:16" ht="27.75" customHeight="1" thickBot="1" x14ac:dyDescent="0.3">
      <c r="A16" s="67"/>
      <c r="B16" s="7" t="s">
        <v>9</v>
      </c>
      <c r="C16" s="1"/>
      <c r="D16" s="5"/>
      <c r="E16" s="204"/>
      <c r="F16" s="9"/>
      <c r="G16" s="9"/>
      <c r="H16" s="1"/>
      <c r="I16" s="9"/>
      <c r="J16" s="1"/>
      <c r="K16" s="82"/>
      <c r="L16" s="153"/>
    </row>
    <row r="17" spans="1:12" ht="18.75" customHeight="1" thickBot="1" x14ac:dyDescent="0.3">
      <c r="A17" s="31" t="s">
        <v>28</v>
      </c>
      <c r="B17" s="21"/>
      <c r="C17" s="22"/>
      <c r="D17" s="23"/>
      <c r="E17" s="24"/>
      <c r="F17" s="24"/>
      <c r="G17" s="25"/>
      <c r="H17" s="25"/>
      <c r="I17" s="25"/>
      <c r="J17" s="25"/>
      <c r="K17" s="26"/>
      <c r="L17" s="155"/>
    </row>
    <row r="18" spans="1:12" ht="18" customHeight="1" thickBot="1" x14ac:dyDescent="0.3">
      <c r="A18" s="86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</row>
    <row r="19" spans="1:12" ht="26.25" thickBot="1" x14ac:dyDescent="0.3">
      <c r="A19" s="32" t="s">
        <v>0</v>
      </c>
      <c r="B19" s="33" t="s">
        <v>1</v>
      </c>
      <c r="C19" s="34" t="s">
        <v>22</v>
      </c>
      <c r="D19" s="33" t="s">
        <v>25</v>
      </c>
      <c r="E19" s="35" t="s">
        <v>26</v>
      </c>
      <c r="F19" s="35" t="s">
        <v>31</v>
      </c>
      <c r="G19" s="35" t="s">
        <v>2</v>
      </c>
      <c r="H19" s="34" t="s">
        <v>3</v>
      </c>
      <c r="I19" s="33" t="s">
        <v>4</v>
      </c>
      <c r="J19" s="34" t="s">
        <v>5</v>
      </c>
      <c r="K19" s="36" t="s">
        <v>23</v>
      </c>
      <c r="L19" s="156" t="s">
        <v>95</v>
      </c>
    </row>
    <row r="20" spans="1:12" ht="29.25" customHeight="1" x14ac:dyDescent="0.25">
      <c r="A20" s="14" t="s">
        <v>12</v>
      </c>
      <c r="B20" s="191" t="s">
        <v>13</v>
      </c>
      <c r="C20" s="75" t="s">
        <v>14</v>
      </c>
      <c r="D20" s="75" t="s">
        <v>88</v>
      </c>
      <c r="E20" s="165" t="s">
        <v>96</v>
      </c>
      <c r="F20" s="27">
        <v>1.2699999999999999E-2</v>
      </c>
      <c r="G20" s="102">
        <v>1632</v>
      </c>
      <c r="H20" s="101">
        <v>132</v>
      </c>
      <c r="I20" s="97">
        <f>G20+H20</f>
        <v>1764</v>
      </c>
      <c r="J20" s="136">
        <v>1</v>
      </c>
      <c r="K20" s="100">
        <f>I20*J20</f>
        <v>1764</v>
      </c>
      <c r="L20" s="152"/>
    </row>
    <row r="21" spans="1:12" ht="26.25" thickBot="1" x14ac:dyDescent="0.3">
      <c r="A21" s="67"/>
      <c r="B21" s="192"/>
      <c r="C21" s="12" t="s">
        <v>15</v>
      </c>
      <c r="D21" s="12" t="s">
        <v>89</v>
      </c>
      <c r="E21" s="166" t="s">
        <v>96</v>
      </c>
      <c r="F21" s="20"/>
      <c r="G21" s="1"/>
      <c r="H21" s="9"/>
      <c r="I21" s="1"/>
      <c r="J21" s="9"/>
      <c r="K21" s="83"/>
      <c r="L21" s="157"/>
    </row>
    <row r="22" spans="1:12" ht="16.5" thickBot="1" x14ac:dyDescent="0.3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</row>
    <row r="23" spans="1:12" ht="26.25" thickBot="1" x14ac:dyDescent="0.3">
      <c r="A23" s="52" t="s">
        <v>0</v>
      </c>
      <c r="B23" s="53" t="s">
        <v>1</v>
      </c>
      <c r="C23" s="54" t="s">
        <v>22</v>
      </c>
      <c r="D23" s="53" t="s">
        <v>25</v>
      </c>
      <c r="E23" s="53" t="s">
        <v>26</v>
      </c>
      <c r="F23" s="53" t="s">
        <v>31</v>
      </c>
      <c r="G23" s="53" t="s">
        <v>2</v>
      </c>
      <c r="H23" s="54" t="s">
        <v>3</v>
      </c>
      <c r="I23" s="53" t="s">
        <v>4</v>
      </c>
      <c r="J23" s="54" t="s">
        <v>5</v>
      </c>
      <c r="K23" s="55" t="s">
        <v>23</v>
      </c>
      <c r="L23" s="55" t="s">
        <v>95</v>
      </c>
    </row>
    <row r="24" spans="1:12" ht="28.5" customHeight="1" x14ac:dyDescent="0.25">
      <c r="A24" s="14" t="s">
        <v>16</v>
      </c>
      <c r="B24" s="191" t="s">
        <v>17</v>
      </c>
      <c r="C24" s="11" t="s">
        <v>18</v>
      </c>
      <c r="D24" s="11" t="s">
        <v>87</v>
      </c>
      <c r="E24" s="165" t="s">
        <v>96</v>
      </c>
      <c r="F24" s="69">
        <v>0</v>
      </c>
      <c r="G24" s="64">
        <v>0</v>
      </c>
      <c r="H24" s="89">
        <v>372</v>
      </c>
      <c r="I24" s="89">
        <f>H24</f>
        <v>372</v>
      </c>
      <c r="J24" s="135">
        <v>1</v>
      </c>
      <c r="K24" s="90">
        <f>I24*J24</f>
        <v>372</v>
      </c>
      <c r="L24" s="185" t="s">
        <v>123</v>
      </c>
    </row>
    <row r="25" spans="1:12" ht="29.25" customHeight="1" thickBot="1" x14ac:dyDescent="0.3">
      <c r="A25" s="73"/>
      <c r="B25" s="192"/>
      <c r="C25" s="84" t="s">
        <v>19</v>
      </c>
      <c r="D25" s="84" t="s">
        <v>86</v>
      </c>
      <c r="E25" s="166" t="s">
        <v>96</v>
      </c>
      <c r="F25" s="85"/>
      <c r="G25" s="62"/>
      <c r="H25" s="66"/>
      <c r="I25" s="62"/>
      <c r="J25" s="66"/>
      <c r="K25" s="74"/>
      <c r="L25" s="158"/>
    </row>
    <row r="26" spans="1:12" ht="6.75" customHeight="1" x14ac:dyDescent="0.25"/>
    <row r="27" spans="1:12" x14ac:dyDescent="0.25">
      <c r="B27" s="77"/>
      <c r="C27" s="77"/>
      <c r="D27" s="77"/>
      <c r="E27" s="77"/>
      <c r="F27" s="77"/>
      <c r="G27" s="28" t="s">
        <v>29</v>
      </c>
    </row>
    <row r="28" spans="1:12" x14ac:dyDescent="0.25">
      <c r="B28" s="78"/>
      <c r="C28" s="78"/>
      <c r="D28" s="78"/>
      <c r="E28" s="78"/>
      <c r="F28" s="78"/>
      <c r="G28" s="99" t="s">
        <v>94</v>
      </c>
    </row>
    <row r="29" spans="1:12" ht="14.25" customHeight="1" x14ac:dyDescent="0.25">
      <c r="B29" s="78"/>
      <c r="C29" s="78"/>
      <c r="D29" s="78"/>
      <c r="E29" s="78"/>
      <c r="F29" s="78"/>
    </row>
    <row r="30" spans="1:12" ht="15.75" hidden="1" customHeight="1" thickBot="1" x14ac:dyDescent="0.25">
      <c r="B30" s="79"/>
      <c r="C30" s="79"/>
      <c r="D30" s="79"/>
      <c r="E30" s="79"/>
      <c r="F30" s="79"/>
    </row>
    <row r="31" spans="1:12" ht="15.75" hidden="1" customHeight="1" thickBot="1" x14ac:dyDescent="0.25">
      <c r="B31" s="80"/>
      <c r="C31" s="80"/>
      <c r="D31" s="80"/>
      <c r="E31" s="80"/>
      <c r="F31" s="80"/>
    </row>
    <row r="32" spans="1:12" ht="13.5" customHeight="1" x14ac:dyDescent="0.25">
      <c r="B32" s="81"/>
      <c r="C32" s="81"/>
      <c r="D32" s="81"/>
      <c r="E32" s="81"/>
      <c r="F32" s="81"/>
    </row>
    <row r="33" spans="4:6" ht="14.25" customHeight="1" x14ac:dyDescent="0.25">
      <c r="D33" s="30"/>
      <c r="E33" s="76"/>
      <c r="F33" s="76"/>
    </row>
    <row r="34" spans="4:6" x14ac:dyDescent="0.25">
      <c r="E34" s="60"/>
      <c r="F34" s="60"/>
    </row>
  </sheetData>
  <mergeCells count="10">
    <mergeCell ref="A1:L1"/>
    <mergeCell ref="K14:K15"/>
    <mergeCell ref="B20:B21"/>
    <mergeCell ref="B24:B25"/>
    <mergeCell ref="A14:A15"/>
    <mergeCell ref="G14:G15"/>
    <mergeCell ref="H14:H15"/>
    <mergeCell ref="I14:I15"/>
    <mergeCell ref="J14:J15"/>
    <mergeCell ref="E14:E16"/>
  </mergeCells>
  <conditionalFormatting sqref="E5:E9">
    <cfRule type="cellIs" dxfId="14" priority="13" operator="equal">
      <formula>$P$6</formula>
    </cfRule>
    <cfRule type="cellIs" dxfId="13" priority="14" operator="equal">
      <formula>$P$5</formula>
    </cfRule>
    <cfRule type="cellIs" dxfId="12" priority="15" operator="equal">
      <formula>$P$4</formula>
    </cfRule>
  </conditionalFormatting>
  <conditionalFormatting sqref="E14">
    <cfRule type="cellIs" dxfId="11" priority="10" operator="equal">
      <formula>$P$6</formula>
    </cfRule>
    <cfRule type="cellIs" dxfId="10" priority="11" operator="equal">
      <formula>$P$5</formula>
    </cfRule>
    <cfRule type="cellIs" dxfId="9" priority="12" operator="equal">
      <formula>$P$4</formula>
    </cfRule>
  </conditionalFormatting>
  <conditionalFormatting sqref="E20:E21">
    <cfRule type="cellIs" dxfId="8" priority="7" operator="equal">
      <formula>$P$6</formula>
    </cfRule>
    <cfRule type="cellIs" dxfId="7" priority="8" operator="equal">
      <formula>$P$5</formula>
    </cfRule>
    <cfRule type="cellIs" dxfId="6" priority="9" operator="equal">
      <formula>$P$4</formula>
    </cfRule>
  </conditionalFormatting>
  <conditionalFormatting sqref="E24:E25">
    <cfRule type="cellIs" dxfId="5" priority="4" operator="equal">
      <formula>$P$6</formula>
    </cfRule>
    <cfRule type="cellIs" dxfId="4" priority="5" operator="equal">
      <formula>$P$5</formula>
    </cfRule>
    <cfRule type="cellIs" dxfId="3" priority="6" operator="equal">
      <formula>$P$4</formula>
    </cfRule>
  </conditionalFormatting>
  <conditionalFormatting sqref="E11">
    <cfRule type="cellIs" dxfId="2" priority="1" operator="equal">
      <formula>$P$6</formula>
    </cfRule>
    <cfRule type="cellIs" dxfId="1" priority="2" operator="equal">
      <formula>$P$5</formula>
    </cfRule>
    <cfRule type="cellIs" dxfId="0" priority="3" operator="equal">
      <formula>$P$4</formula>
    </cfRule>
  </conditionalFormatting>
  <dataValidations count="1">
    <dataValidation type="list" allowBlank="1" showInputMessage="1" showErrorMessage="1" sqref="E24:E25 E5:E11 E20:E21 E14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19" workbookViewId="0">
      <selection activeCell="N31" sqref="N31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0.7109375" customWidth="1"/>
    <col min="15" max="16" width="0" hidden="1" customWidth="1"/>
  </cols>
  <sheetData>
    <row r="1" spans="1:16" ht="18" x14ac:dyDescent="0.25">
      <c r="A1" s="188" t="s">
        <v>101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26.25" customHeight="1" x14ac:dyDescent="0.25">
      <c r="A5" s="193" t="s">
        <v>50</v>
      </c>
      <c r="B5" s="110" t="s">
        <v>51</v>
      </c>
      <c r="C5" s="110" t="s">
        <v>118</v>
      </c>
      <c r="D5" s="111" t="s">
        <v>56</v>
      </c>
      <c r="E5" s="165" t="s">
        <v>96</v>
      </c>
      <c r="F5" s="75">
        <v>0.16</v>
      </c>
      <c r="G5" s="97">
        <v>24630</v>
      </c>
      <c r="H5" s="97">
        <v>4500</v>
      </c>
      <c r="I5" s="97">
        <f>G5+H5</f>
        <v>29130</v>
      </c>
      <c r="J5" s="136">
        <v>1</v>
      </c>
      <c r="K5" s="163">
        <f>I5*J5</f>
        <v>29130</v>
      </c>
      <c r="L5" s="154"/>
      <c r="O5" s="160"/>
      <c r="P5" t="s">
        <v>97</v>
      </c>
    </row>
    <row r="6" spans="1:16" ht="41.25" customHeight="1" x14ac:dyDescent="0.25">
      <c r="A6" s="194"/>
      <c r="B6" s="112" t="s">
        <v>52</v>
      </c>
      <c r="C6" s="113" t="s">
        <v>57</v>
      </c>
      <c r="D6" s="114" t="s">
        <v>119</v>
      </c>
      <c r="E6" s="164" t="s">
        <v>96</v>
      </c>
      <c r="F6" s="6"/>
      <c r="G6" s="8"/>
      <c r="H6" s="3"/>
      <c r="I6" s="8"/>
      <c r="J6" s="3"/>
      <c r="K6" s="2"/>
      <c r="L6" s="152"/>
      <c r="O6" s="161"/>
      <c r="P6" t="s">
        <v>98</v>
      </c>
    </row>
    <row r="7" spans="1:16" ht="41.25" customHeight="1" x14ac:dyDescent="0.25">
      <c r="A7" s="18"/>
      <c r="B7" s="19" t="s">
        <v>53</v>
      </c>
      <c r="C7" s="19" t="s">
        <v>58</v>
      </c>
      <c r="D7" s="93" t="s">
        <v>61</v>
      </c>
      <c r="E7" s="164" t="s">
        <v>96</v>
      </c>
      <c r="F7" s="6"/>
      <c r="G7" s="8"/>
      <c r="H7" s="3"/>
      <c r="I7" s="8"/>
      <c r="J7" s="3"/>
      <c r="K7" s="2"/>
      <c r="L7" s="152"/>
    </row>
    <row r="8" spans="1:16" ht="53.25" customHeight="1" x14ac:dyDescent="0.25">
      <c r="A8" s="18"/>
      <c r="B8" s="112" t="s">
        <v>54</v>
      </c>
      <c r="C8" s="112" t="s">
        <v>59</v>
      </c>
      <c r="D8" s="115" t="s">
        <v>120</v>
      </c>
      <c r="E8" s="164" t="s">
        <v>96</v>
      </c>
      <c r="F8" s="6"/>
      <c r="G8" s="8"/>
      <c r="H8" s="3"/>
      <c r="I8" s="8"/>
      <c r="J8" s="3"/>
      <c r="K8" s="2"/>
      <c r="L8" s="152"/>
    </row>
    <row r="9" spans="1:16" ht="39" customHeight="1" x14ac:dyDescent="0.25">
      <c r="A9" s="91"/>
      <c r="B9" s="63" t="s">
        <v>55</v>
      </c>
      <c r="C9" s="103" t="s">
        <v>42</v>
      </c>
      <c r="D9" s="98" t="s">
        <v>60</v>
      </c>
      <c r="E9" s="176" t="s">
        <v>96</v>
      </c>
      <c r="F9" s="7"/>
      <c r="G9" s="9"/>
      <c r="H9" s="1"/>
      <c r="I9" s="9"/>
      <c r="J9" s="1"/>
      <c r="K9" s="5"/>
      <c r="L9" s="157"/>
    </row>
    <row r="10" spans="1:16" ht="25.5" customHeight="1" x14ac:dyDescent="0.25">
      <c r="A10" s="205" t="s">
        <v>62</v>
      </c>
      <c r="B10" s="116" t="s">
        <v>63</v>
      </c>
      <c r="C10" s="116" t="s">
        <v>67</v>
      </c>
      <c r="D10" s="117" t="s">
        <v>78</v>
      </c>
      <c r="E10" s="164" t="s">
        <v>96</v>
      </c>
      <c r="F10" s="6"/>
      <c r="G10" s="8"/>
      <c r="H10" s="3"/>
      <c r="I10" s="8"/>
      <c r="J10" s="3"/>
      <c r="K10" s="2"/>
      <c r="L10" s="152"/>
    </row>
    <row r="11" spans="1:16" ht="28.5" customHeight="1" x14ac:dyDescent="0.25">
      <c r="A11" s="194"/>
      <c r="B11" s="118" t="s">
        <v>64</v>
      </c>
      <c r="C11" s="118" t="s">
        <v>68</v>
      </c>
      <c r="D11" s="119" t="s">
        <v>77</v>
      </c>
      <c r="E11" s="164" t="s">
        <v>96</v>
      </c>
      <c r="F11" s="6"/>
      <c r="G11" s="8"/>
      <c r="H11" s="3"/>
      <c r="I11" s="8"/>
      <c r="J11" s="3"/>
      <c r="K11" s="2"/>
      <c r="L11" s="152"/>
    </row>
    <row r="12" spans="1:16" ht="29.25" customHeight="1" x14ac:dyDescent="0.25">
      <c r="A12" s="194"/>
      <c r="B12" s="120"/>
      <c r="C12" s="121" t="s">
        <v>69</v>
      </c>
      <c r="D12" s="122" t="s">
        <v>76</v>
      </c>
      <c r="E12" s="164" t="s">
        <v>96</v>
      </c>
      <c r="F12" s="6"/>
      <c r="G12" s="6"/>
      <c r="H12" s="6"/>
      <c r="I12" s="6"/>
      <c r="J12" s="6"/>
      <c r="K12" s="75"/>
      <c r="L12" s="152"/>
    </row>
    <row r="13" spans="1:16" ht="42" customHeight="1" x14ac:dyDescent="0.25">
      <c r="A13" s="95"/>
      <c r="B13" s="118" t="s">
        <v>65</v>
      </c>
      <c r="C13" s="118" t="s">
        <v>70</v>
      </c>
      <c r="D13" s="123" t="s">
        <v>75</v>
      </c>
      <c r="E13" s="164" t="s">
        <v>96</v>
      </c>
      <c r="F13" s="6"/>
      <c r="G13" s="6"/>
      <c r="H13" s="6"/>
      <c r="I13" s="6"/>
      <c r="J13" s="6"/>
      <c r="K13" s="75"/>
      <c r="L13" s="152"/>
    </row>
    <row r="14" spans="1:16" ht="27.75" customHeight="1" x14ac:dyDescent="0.25">
      <c r="A14" s="95"/>
      <c r="B14" s="29"/>
      <c r="C14" s="104" t="s">
        <v>71</v>
      </c>
      <c r="D14" s="93" t="s">
        <v>74</v>
      </c>
      <c r="E14" s="164" t="s">
        <v>96</v>
      </c>
      <c r="F14" s="6"/>
      <c r="G14" s="8"/>
      <c r="H14" s="3"/>
      <c r="I14" s="8"/>
      <c r="J14" s="3"/>
      <c r="K14" s="2"/>
      <c r="L14" s="152"/>
    </row>
    <row r="15" spans="1:16" ht="28.5" customHeight="1" x14ac:dyDescent="0.25">
      <c r="A15" s="95"/>
      <c r="B15" s="120"/>
      <c r="C15" s="124" t="s">
        <v>79</v>
      </c>
      <c r="D15" s="122" t="s">
        <v>73</v>
      </c>
      <c r="E15" s="164" t="s">
        <v>96</v>
      </c>
      <c r="F15" s="6"/>
      <c r="G15" s="8"/>
      <c r="H15" s="3"/>
      <c r="I15" s="8"/>
      <c r="J15" s="3"/>
      <c r="K15" s="2"/>
      <c r="L15" s="152"/>
    </row>
    <row r="16" spans="1:16" ht="39.75" customHeight="1" x14ac:dyDescent="0.25">
      <c r="A16" s="68"/>
      <c r="B16" s="63" t="s">
        <v>66</v>
      </c>
      <c r="C16" s="105" t="s">
        <v>42</v>
      </c>
      <c r="D16" s="98" t="s">
        <v>72</v>
      </c>
      <c r="E16" s="176" t="s">
        <v>96</v>
      </c>
      <c r="F16" s="6"/>
      <c r="G16" s="8"/>
      <c r="H16" s="3"/>
      <c r="I16" s="8"/>
      <c r="J16" s="3"/>
      <c r="K16" s="2"/>
      <c r="L16" s="152"/>
    </row>
    <row r="17" spans="1:12" ht="54" customHeight="1" x14ac:dyDescent="0.25">
      <c r="A17" s="88" t="s">
        <v>35</v>
      </c>
      <c r="B17" s="87" t="s">
        <v>47</v>
      </c>
      <c r="C17" s="87" t="s">
        <v>48</v>
      </c>
      <c r="D17" s="96" t="s">
        <v>49</v>
      </c>
      <c r="E17" s="180" t="s">
        <v>96</v>
      </c>
      <c r="F17" s="10"/>
      <c r="G17" s="10"/>
      <c r="H17" s="10"/>
      <c r="I17" s="10"/>
      <c r="J17" s="10"/>
      <c r="K17" s="167"/>
      <c r="L17" s="151"/>
    </row>
    <row r="18" spans="1:12" ht="41.25" customHeight="1" x14ac:dyDescent="0.25">
      <c r="A18" s="88" t="s">
        <v>34</v>
      </c>
      <c r="B18" s="117" t="s">
        <v>38</v>
      </c>
      <c r="C18" s="125" t="s">
        <v>42</v>
      </c>
      <c r="D18" s="117" t="s">
        <v>43</v>
      </c>
      <c r="E18" s="164" t="s">
        <v>96</v>
      </c>
      <c r="F18" s="10"/>
      <c r="G18" s="10"/>
      <c r="H18" s="10"/>
      <c r="I18" s="10"/>
      <c r="J18" s="10"/>
      <c r="K18" s="167"/>
      <c r="L18" s="151"/>
    </row>
    <row r="19" spans="1:12" ht="41.25" customHeight="1" x14ac:dyDescent="0.25">
      <c r="A19" s="107"/>
      <c r="B19" s="123" t="s">
        <v>39</v>
      </c>
      <c r="C19" s="123" t="s">
        <v>41</v>
      </c>
      <c r="D19" s="123" t="s">
        <v>44</v>
      </c>
      <c r="E19" s="164" t="s">
        <v>96</v>
      </c>
      <c r="F19" s="6"/>
      <c r="G19" s="6"/>
      <c r="H19" s="6"/>
      <c r="I19" s="6"/>
      <c r="J19" s="6"/>
      <c r="K19" s="75"/>
      <c r="L19" s="152"/>
    </row>
    <row r="20" spans="1:12" ht="65.25" customHeight="1" x14ac:dyDescent="0.25">
      <c r="A20" s="107"/>
      <c r="B20" s="126"/>
      <c r="C20" s="122"/>
      <c r="D20" s="122" t="s">
        <v>45</v>
      </c>
      <c r="E20" s="164" t="s">
        <v>96</v>
      </c>
      <c r="F20" s="6"/>
      <c r="G20" s="8"/>
      <c r="H20" s="3"/>
      <c r="I20" s="8"/>
      <c r="J20" s="3"/>
      <c r="K20" s="2"/>
      <c r="L20" s="152"/>
    </row>
    <row r="21" spans="1:12" ht="41.25" customHeight="1" x14ac:dyDescent="0.25">
      <c r="A21" s="18"/>
      <c r="B21" s="98" t="s">
        <v>39</v>
      </c>
      <c r="C21" s="98" t="s">
        <v>40</v>
      </c>
      <c r="D21" s="98" t="s">
        <v>46</v>
      </c>
      <c r="E21" s="176" t="s">
        <v>96</v>
      </c>
      <c r="F21" s="6"/>
      <c r="G21" s="8"/>
      <c r="H21" s="3"/>
      <c r="I21" s="8"/>
      <c r="J21" s="3"/>
      <c r="K21" s="2"/>
      <c r="L21" s="152"/>
    </row>
    <row r="22" spans="1:12" ht="27" customHeight="1" x14ac:dyDescent="0.25">
      <c r="A22" s="108" t="s">
        <v>33</v>
      </c>
      <c r="B22" s="117" t="s">
        <v>115</v>
      </c>
      <c r="C22" s="125" t="s">
        <v>36</v>
      </c>
      <c r="D22" s="182">
        <v>42583</v>
      </c>
      <c r="E22" s="186" t="s">
        <v>99</v>
      </c>
      <c r="F22" s="6"/>
      <c r="G22" s="15"/>
      <c r="H22" s="16"/>
      <c r="I22" s="15"/>
      <c r="J22" s="16"/>
      <c r="K22" s="127"/>
      <c r="L22" s="151" t="s">
        <v>121</v>
      </c>
    </row>
    <row r="23" spans="1:12" ht="29.25" customHeight="1" thickBot="1" x14ac:dyDescent="0.3">
      <c r="A23" s="109"/>
      <c r="B23" s="181"/>
      <c r="C23" s="13" t="s">
        <v>116</v>
      </c>
      <c r="D23" s="106" t="s">
        <v>117</v>
      </c>
      <c r="E23" s="164" t="s">
        <v>96</v>
      </c>
      <c r="F23" s="20"/>
      <c r="G23" s="62"/>
      <c r="H23" s="66"/>
      <c r="I23" s="62"/>
      <c r="J23" s="66"/>
      <c r="K23" s="129"/>
      <c r="L23" s="153"/>
    </row>
    <row r="24" spans="1:12" ht="16.5" thickBot="1" x14ac:dyDescent="0.3">
      <c r="A24" s="70" t="s">
        <v>27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2" ht="26.25" thickBot="1" x14ac:dyDescent="0.3">
      <c r="A25" s="44" t="s">
        <v>0</v>
      </c>
      <c r="B25" s="45" t="s">
        <v>1</v>
      </c>
      <c r="C25" s="46" t="s">
        <v>24</v>
      </c>
      <c r="D25" s="45" t="s">
        <v>25</v>
      </c>
      <c r="E25" s="45" t="s">
        <v>26</v>
      </c>
      <c r="F25" s="45" t="s">
        <v>26</v>
      </c>
      <c r="G25" s="45" t="s">
        <v>26</v>
      </c>
      <c r="H25" s="45" t="s">
        <v>26</v>
      </c>
      <c r="I25" s="45" t="s">
        <v>26</v>
      </c>
      <c r="J25" s="45" t="s">
        <v>26</v>
      </c>
      <c r="K25" s="45" t="s">
        <v>26</v>
      </c>
      <c r="L25" s="48" t="s">
        <v>95</v>
      </c>
    </row>
    <row r="26" spans="1:12" ht="41.25" customHeight="1" x14ac:dyDescent="0.25">
      <c r="A26" s="193" t="s">
        <v>6</v>
      </c>
      <c r="B26" s="6" t="s">
        <v>7</v>
      </c>
      <c r="C26" s="4" t="s">
        <v>10</v>
      </c>
      <c r="D26" s="75" t="s">
        <v>90</v>
      </c>
      <c r="E26" s="202" t="s">
        <v>96</v>
      </c>
      <c r="F26" s="27">
        <v>3.1600000000000003E-2</v>
      </c>
      <c r="G26" s="195">
        <v>5584</v>
      </c>
      <c r="H26" s="196" t="s">
        <v>30</v>
      </c>
      <c r="I26" s="198">
        <f>G26</f>
        <v>5584</v>
      </c>
      <c r="J26" s="206">
        <v>1</v>
      </c>
      <c r="K26" s="189">
        <f>I26*J26</f>
        <v>5584</v>
      </c>
      <c r="L26" s="168"/>
    </row>
    <row r="27" spans="1:12" ht="41.25" customHeight="1" x14ac:dyDescent="0.25">
      <c r="A27" s="194"/>
      <c r="B27" s="6" t="s">
        <v>8</v>
      </c>
      <c r="C27" s="3"/>
      <c r="D27" s="2"/>
      <c r="E27" s="203"/>
      <c r="F27" s="8"/>
      <c r="G27" s="195"/>
      <c r="H27" s="197"/>
      <c r="I27" s="199"/>
      <c r="J27" s="207"/>
      <c r="K27" s="190"/>
      <c r="L27" s="168"/>
    </row>
    <row r="28" spans="1:12" ht="27.75" customHeight="1" thickBot="1" x14ac:dyDescent="0.3">
      <c r="A28" s="67"/>
      <c r="B28" s="7" t="s">
        <v>9</v>
      </c>
      <c r="C28" s="1"/>
      <c r="D28" s="5"/>
      <c r="E28" s="204"/>
      <c r="F28" s="9"/>
      <c r="G28" s="9"/>
      <c r="H28" s="1"/>
      <c r="I28" s="9"/>
      <c r="J28" s="1"/>
      <c r="K28" s="82"/>
      <c r="L28" s="168"/>
    </row>
    <row r="29" spans="1:12" ht="18.75" customHeight="1" thickBot="1" x14ac:dyDescent="0.3">
      <c r="A29" s="31" t="s">
        <v>28</v>
      </c>
      <c r="B29" s="21"/>
      <c r="C29" s="22"/>
      <c r="D29" s="23"/>
      <c r="E29" s="24"/>
      <c r="F29" s="24"/>
      <c r="G29" s="24"/>
      <c r="H29" s="24"/>
      <c r="I29" s="24"/>
      <c r="J29" s="24"/>
      <c r="K29" s="24"/>
      <c r="L29" s="155"/>
    </row>
    <row r="30" spans="1:12" ht="18" customHeight="1" thickBot="1" x14ac:dyDescent="0.3">
      <c r="A30" s="86" t="s">
        <v>20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</row>
    <row r="31" spans="1:12" ht="26.25" thickBot="1" x14ac:dyDescent="0.3">
      <c r="A31" s="32" t="s">
        <v>0</v>
      </c>
      <c r="B31" s="33" t="s">
        <v>1</v>
      </c>
      <c r="C31" s="34" t="s">
        <v>22</v>
      </c>
      <c r="D31" s="33" t="s">
        <v>25</v>
      </c>
      <c r="E31" s="35" t="s">
        <v>26</v>
      </c>
      <c r="F31" s="35" t="s">
        <v>26</v>
      </c>
      <c r="G31" s="35" t="s">
        <v>26</v>
      </c>
      <c r="H31" s="35" t="s">
        <v>26</v>
      </c>
      <c r="I31" s="35" t="s">
        <v>26</v>
      </c>
      <c r="J31" s="35" t="s">
        <v>26</v>
      </c>
      <c r="K31" s="35" t="s">
        <v>26</v>
      </c>
      <c r="L31" s="156" t="s">
        <v>95</v>
      </c>
    </row>
    <row r="32" spans="1:12" ht="29.25" customHeight="1" x14ac:dyDescent="0.25">
      <c r="A32" s="14" t="s">
        <v>12</v>
      </c>
      <c r="B32" s="191" t="s">
        <v>13</v>
      </c>
      <c r="C32" s="75" t="s">
        <v>14</v>
      </c>
      <c r="D32" s="75" t="s">
        <v>88</v>
      </c>
      <c r="E32" s="165" t="s">
        <v>96</v>
      </c>
      <c r="F32" s="75"/>
      <c r="G32" s="75"/>
      <c r="H32" s="75"/>
      <c r="I32" s="75"/>
      <c r="J32" s="75"/>
      <c r="K32" s="75"/>
      <c r="L32" s="152"/>
    </row>
    <row r="33" spans="1:12" ht="26.25" thickBot="1" x14ac:dyDescent="0.3">
      <c r="A33" s="67"/>
      <c r="B33" s="192"/>
      <c r="C33" s="12" t="s">
        <v>15</v>
      </c>
      <c r="D33" s="12" t="s">
        <v>89</v>
      </c>
      <c r="E33" s="176" t="s">
        <v>96</v>
      </c>
      <c r="F33" s="12"/>
      <c r="G33" s="12"/>
      <c r="H33" s="12"/>
      <c r="I33" s="12"/>
      <c r="J33" s="12"/>
      <c r="K33" s="12"/>
      <c r="L33" s="157"/>
    </row>
    <row r="34" spans="1:12" ht="16.5" thickBot="1" x14ac:dyDescent="0.3">
      <c r="A34" s="57" t="s">
        <v>21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</row>
    <row r="35" spans="1:12" ht="26.25" thickBot="1" x14ac:dyDescent="0.3">
      <c r="A35" s="52" t="s">
        <v>0</v>
      </c>
      <c r="B35" s="53" t="s">
        <v>1</v>
      </c>
      <c r="C35" s="54" t="s">
        <v>22</v>
      </c>
      <c r="D35" s="53" t="s">
        <v>25</v>
      </c>
      <c r="E35" s="53" t="s">
        <v>26</v>
      </c>
      <c r="F35" s="53" t="s">
        <v>26</v>
      </c>
      <c r="G35" s="53" t="s">
        <v>26</v>
      </c>
      <c r="H35" s="53" t="s">
        <v>26</v>
      </c>
      <c r="I35" s="53" t="s">
        <v>26</v>
      </c>
      <c r="J35" s="53" t="s">
        <v>26</v>
      </c>
      <c r="K35" s="53" t="s">
        <v>26</v>
      </c>
      <c r="L35" s="55" t="s">
        <v>95</v>
      </c>
    </row>
    <row r="36" spans="1:12" ht="28.5" customHeight="1" x14ac:dyDescent="0.25">
      <c r="A36" s="14" t="s">
        <v>16</v>
      </c>
      <c r="B36" s="191" t="s">
        <v>17</v>
      </c>
      <c r="C36" s="11" t="s">
        <v>18</v>
      </c>
      <c r="D36" s="11" t="s">
        <v>87</v>
      </c>
      <c r="E36" s="165" t="s">
        <v>96</v>
      </c>
      <c r="F36" s="165" t="s">
        <v>99</v>
      </c>
      <c r="G36" s="165" t="s">
        <v>99</v>
      </c>
      <c r="H36" s="165" t="s">
        <v>99</v>
      </c>
      <c r="I36" s="165" t="s">
        <v>99</v>
      </c>
      <c r="J36" s="165" t="s">
        <v>99</v>
      </c>
      <c r="K36" s="165" t="s">
        <v>99</v>
      </c>
      <c r="L36" s="185" t="s">
        <v>122</v>
      </c>
    </row>
    <row r="37" spans="1:12" ht="29.25" customHeight="1" thickBot="1" x14ac:dyDescent="0.3">
      <c r="A37" s="73"/>
      <c r="B37" s="192"/>
      <c r="C37" s="84" t="s">
        <v>19</v>
      </c>
      <c r="D37" s="84" t="s">
        <v>86</v>
      </c>
      <c r="E37" s="166" t="s">
        <v>96</v>
      </c>
      <c r="F37" s="166" t="s">
        <v>99</v>
      </c>
      <c r="G37" s="166" t="s">
        <v>99</v>
      </c>
      <c r="H37" s="166" t="s">
        <v>99</v>
      </c>
      <c r="I37" s="166" t="s">
        <v>99</v>
      </c>
      <c r="J37" s="166" t="s">
        <v>99</v>
      </c>
      <c r="K37" s="166" t="s">
        <v>99</v>
      </c>
      <c r="L37" s="169"/>
    </row>
    <row r="38" spans="1:12" ht="6.75" customHeight="1" x14ac:dyDescent="0.25"/>
    <row r="39" spans="1:12" x14ac:dyDescent="0.25">
      <c r="B39" s="77"/>
      <c r="C39" s="77"/>
      <c r="D39" s="77"/>
      <c r="E39" s="77"/>
      <c r="F39" s="77"/>
      <c r="G39" s="28" t="s">
        <v>29</v>
      </c>
    </row>
    <row r="40" spans="1:12" x14ac:dyDescent="0.25">
      <c r="B40" s="78"/>
      <c r="C40" s="78"/>
      <c r="D40" s="78"/>
      <c r="E40" s="78"/>
      <c r="F40" s="78"/>
      <c r="G40" s="92" t="s">
        <v>92</v>
      </c>
    </row>
    <row r="41" spans="1:12" ht="14.25" customHeight="1" x14ac:dyDescent="0.25">
      <c r="B41" s="78"/>
      <c r="C41" s="78"/>
      <c r="D41" s="78"/>
      <c r="E41" s="78"/>
      <c r="F41" s="78"/>
    </row>
    <row r="42" spans="1:12" ht="15.75" hidden="1" customHeight="1" thickBot="1" x14ac:dyDescent="0.25">
      <c r="B42" s="79"/>
      <c r="C42" s="79"/>
      <c r="D42" s="79"/>
      <c r="E42" s="79"/>
      <c r="F42" s="79"/>
    </row>
    <row r="43" spans="1:12" ht="15.75" hidden="1" customHeight="1" thickBot="1" x14ac:dyDescent="0.25">
      <c r="B43" s="80"/>
      <c r="C43" s="80"/>
      <c r="D43" s="80"/>
      <c r="E43" s="80"/>
      <c r="F43" s="80"/>
    </row>
    <row r="44" spans="1:12" ht="13.5" customHeight="1" x14ac:dyDescent="0.25">
      <c r="B44" s="81"/>
      <c r="C44" s="81"/>
      <c r="D44" s="81"/>
      <c r="E44" s="81"/>
      <c r="F44" s="81"/>
    </row>
    <row r="45" spans="1:12" ht="14.25" customHeight="1" x14ac:dyDescent="0.25">
      <c r="D45" s="30"/>
      <c r="E45" s="76"/>
      <c r="F45" s="76"/>
    </row>
    <row r="46" spans="1:12" x14ac:dyDescent="0.25">
      <c r="E46" s="60"/>
      <c r="F46" s="60"/>
    </row>
  </sheetData>
  <mergeCells count="12">
    <mergeCell ref="A1:L1"/>
    <mergeCell ref="K26:K27"/>
    <mergeCell ref="G26:G27"/>
    <mergeCell ref="H26:H27"/>
    <mergeCell ref="I26:I27"/>
    <mergeCell ref="J26:J27"/>
    <mergeCell ref="E26:E28"/>
    <mergeCell ref="B32:B33"/>
    <mergeCell ref="B36:B37"/>
    <mergeCell ref="A10:A12"/>
    <mergeCell ref="A5:A6"/>
    <mergeCell ref="A26:A27"/>
  </mergeCells>
  <conditionalFormatting sqref="F37:L37 F36:K36">
    <cfRule type="cellIs" dxfId="227" priority="19" operator="equal">
      <formula>$P$6</formula>
    </cfRule>
    <cfRule type="cellIs" dxfId="226" priority="20" operator="equal">
      <formula>$P$5</formula>
    </cfRule>
    <cfRule type="cellIs" dxfId="225" priority="21" operator="equal">
      <formula>$P$4</formula>
    </cfRule>
  </conditionalFormatting>
  <conditionalFormatting sqref="E5:E21">
    <cfRule type="cellIs" dxfId="224" priority="16" operator="equal">
      <formula>$P$6</formula>
    </cfRule>
    <cfRule type="cellIs" dxfId="223" priority="17" operator="equal">
      <formula>$P$5</formula>
    </cfRule>
    <cfRule type="cellIs" dxfId="222" priority="18" operator="equal">
      <formula>$P$4</formula>
    </cfRule>
  </conditionalFormatting>
  <conditionalFormatting sqref="E26">
    <cfRule type="cellIs" dxfId="221" priority="13" operator="equal">
      <formula>$P$6</formula>
    </cfRule>
    <cfRule type="cellIs" dxfId="220" priority="14" operator="equal">
      <formula>$P$5</formula>
    </cfRule>
    <cfRule type="cellIs" dxfId="219" priority="15" operator="equal">
      <formula>$P$4</formula>
    </cfRule>
  </conditionalFormatting>
  <conditionalFormatting sqref="E32:E33">
    <cfRule type="cellIs" dxfId="218" priority="10" operator="equal">
      <formula>$P$6</formula>
    </cfRule>
    <cfRule type="cellIs" dxfId="217" priority="11" operator="equal">
      <formula>$P$5</formula>
    </cfRule>
    <cfRule type="cellIs" dxfId="216" priority="12" operator="equal">
      <formula>$P$4</formula>
    </cfRule>
  </conditionalFormatting>
  <conditionalFormatting sqref="E36:E37">
    <cfRule type="cellIs" dxfId="215" priority="7" operator="equal">
      <formula>$P$6</formula>
    </cfRule>
    <cfRule type="cellIs" dxfId="214" priority="8" operator="equal">
      <formula>$P$5</formula>
    </cfRule>
    <cfRule type="cellIs" dxfId="213" priority="9" operator="equal">
      <formula>$P$4</formula>
    </cfRule>
  </conditionalFormatting>
  <conditionalFormatting sqref="E23">
    <cfRule type="cellIs" dxfId="212" priority="1" operator="equal">
      <formula>$P$6</formula>
    </cfRule>
    <cfRule type="cellIs" dxfId="211" priority="2" operator="equal">
      <formula>$P$5</formula>
    </cfRule>
    <cfRule type="cellIs" dxfId="210" priority="3" operator="equal">
      <formula>$P$4</formula>
    </cfRule>
  </conditionalFormatting>
  <dataValidations count="1">
    <dataValidation type="list" allowBlank="1" showInputMessage="1" showErrorMessage="1" sqref="E32:E33 E5:E23 L37 E36:K37 E26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4" workbookViewId="0">
      <selection activeCell="N18" sqref="N18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1" customWidth="1"/>
    <col min="15" max="16" width="0" hidden="1" customWidth="1"/>
  </cols>
  <sheetData>
    <row r="1" spans="1:16" ht="18" x14ac:dyDescent="0.25">
      <c r="A1" s="188" t="s">
        <v>102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54" customHeight="1" x14ac:dyDescent="0.25">
      <c r="A5" s="88" t="s">
        <v>35</v>
      </c>
      <c r="B5" s="87" t="s">
        <v>47</v>
      </c>
      <c r="C5" s="87" t="s">
        <v>48</v>
      </c>
      <c r="D5" s="96" t="s">
        <v>49</v>
      </c>
      <c r="E5" s="177" t="s">
        <v>96</v>
      </c>
      <c r="F5" s="6">
        <v>4.4999999999999998E-2</v>
      </c>
      <c r="G5" s="49">
        <v>6927</v>
      </c>
      <c r="H5" s="133">
        <v>450</v>
      </c>
      <c r="I5" s="49">
        <f>G5+H5</f>
        <v>7377</v>
      </c>
      <c r="J5" s="135">
        <v>1</v>
      </c>
      <c r="K5" s="130">
        <f>I5*J5</f>
        <v>7377</v>
      </c>
      <c r="L5" s="151"/>
      <c r="O5" s="160"/>
      <c r="P5" t="s">
        <v>97</v>
      </c>
    </row>
    <row r="6" spans="1:16" ht="41.25" customHeight="1" x14ac:dyDescent="0.25">
      <c r="A6" s="88" t="s">
        <v>34</v>
      </c>
      <c r="B6" s="117" t="s">
        <v>38</v>
      </c>
      <c r="C6" s="125" t="s">
        <v>42</v>
      </c>
      <c r="D6" s="117" t="s">
        <v>43</v>
      </c>
      <c r="E6" s="164" t="s">
        <v>96</v>
      </c>
      <c r="F6" s="6"/>
      <c r="G6" s="15"/>
      <c r="H6" s="16"/>
      <c r="I6" s="15"/>
      <c r="J6" s="16"/>
      <c r="K6" s="127"/>
      <c r="L6" s="151"/>
      <c r="O6" s="161"/>
      <c r="P6" t="s">
        <v>98</v>
      </c>
    </row>
    <row r="7" spans="1:16" ht="41.25" customHeight="1" x14ac:dyDescent="0.25">
      <c r="A7" s="107"/>
      <c r="B7" s="123" t="s">
        <v>39</v>
      </c>
      <c r="C7" s="123" t="s">
        <v>41</v>
      </c>
      <c r="D7" s="123" t="s">
        <v>44</v>
      </c>
      <c r="E7" s="164" t="s">
        <v>96</v>
      </c>
      <c r="F7" s="6"/>
      <c r="G7" s="15"/>
      <c r="H7" s="16"/>
      <c r="I7" s="15"/>
      <c r="J7" s="16"/>
      <c r="K7" s="127"/>
      <c r="L7" s="152"/>
    </row>
    <row r="8" spans="1:16" ht="65.25" customHeight="1" x14ac:dyDescent="0.25">
      <c r="A8" s="107"/>
      <c r="B8" s="126"/>
      <c r="C8" s="122"/>
      <c r="D8" s="122" t="s">
        <v>45</v>
      </c>
      <c r="E8" s="164" t="s">
        <v>96</v>
      </c>
      <c r="F8" s="6"/>
      <c r="G8" s="15"/>
      <c r="H8" s="16"/>
      <c r="I8" s="15"/>
      <c r="J8" s="16"/>
      <c r="K8" s="127"/>
      <c r="L8" s="152"/>
    </row>
    <row r="9" spans="1:16" ht="41.25" customHeight="1" x14ac:dyDescent="0.25">
      <c r="A9" s="18"/>
      <c r="B9" s="98" t="s">
        <v>39</v>
      </c>
      <c r="C9" s="98" t="s">
        <v>40</v>
      </c>
      <c r="D9" s="98" t="s">
        <v>46</v>
      </c>
      <c r="E9" s="176" t="s">
        <v>96</v>
      </c>
      <c r="F9" s="6"/>
      <c r="G9" s="15"/>
      <c r="H9" s="16"/>
      <c r="I9" s="15"/>
      <c r="J9" s="16"/>
      <c r="K9" s="127"/>
      <c r="L9" s="152"/>
    </row>
    <row r="10" spans="1:16" ht="27" customHeight="1" x14ac:dyDescent="0.25">
      <c r="A10" s="108" t="s">
        <v>33</v>
      </c>
      <c r="B10" s="117" t="s">
        <v>115</v>
      </c>
      <c r="C10" s="125" t="s">
        <v>36</v>
      </c>
      <c r="D10" s="182">
        <v>42583</v>
      </c>
      <c r="E10" s="186" t="s">
        <v>99</v>
      </c>
      <c r="F10" s="6"/>
      <c r="G10" s="15"/>
      <c r="H10" s="16"/>
      <c r="I10" s="15"/>
      <c r="J10" s="16"/>
      <c r="K10" s="127"/>
      <c r="L10" s="151" t="s">
        <v>121</v>
      </c>
    </row>
    <row r="11" spans="1:16" ht="29.25" customHeight="1" thickBot="1" x14ac:dyDescent="0.3">
      <c r="A11" s="109"/>
      <c r="B11" s="181"/>
      <c r="C11" s="13" t="s">
        <v>116</v>
      </c>
      <c r="D11" s="183" t="s">
        <v>117</v>
      </c>
      <c r="E11" s="164" t="s">
        <v>96</v>
      </c>
      <c r="F11" s="20"/>
      <c r="G11" s="62"/>
      <c r="H11" s="66"/>
      <c r="I11" s="62"/>
      <c r="J11" s="66"/>
      <c r="K11" s="129"/>
      <c r="L11" s="153"/>
    </row>
    <row r="12" spans="1:16" ht="16.5" thickBot="1" x14ac:dyDescent="0.3">
      <c r="A12" s="70" t="s">
        <v>27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2"/>
    </row>
    <row r="13" spans="1:16" ht="26.25" thickBot="1" x14ac:dyDescent="0.3">
      <c r="A13" s="44" t="s">
        <v>0</v>
      </c>
      <c r="B13" s="45" t="s">
        <v>1</v>
      </c>
      <c r="C13" s="46" t="s">
        <v>24</v>
      </c>
      <c r="D13" s="45" t="s">
        <v>25</v>
      </c>
      <c r="E13" s="45" t="s">
        <v>26</v>
      </c>
      <c r="F13" s="45" t="s">
        <v>31</v>
      </c>
      <c r="G13" s="45" t="s">
        <v>2</v>
      </c>
      <c r="H13" s="46" t="s">
        <v>3</v>
      </c>
      <c r="I13" s="45" t="s">
        <v>4</v>
      </c>
      <c r="J13" s="47" t="s">
        <v>5</v>
      </c>
      <c r="K13" s="48" t="s">
        <v>23</v>
      </c>
      <c r="L13" s="48" t="s">
        <v>95</v>
      </c>
    </row>
    <row r="14" spans="1:16" ht="41.25" customHeight="1" x14ac:dyDescent="0.25">
      <c r="A14" s="193" t="s">
        <v>6</v>
      </c>
      <c r="B14" s="6" t="s">
        <v>7</v>
      </c>
      <c r="C14" s="4" t="s">
        <v>10</v>
      </c>
      <c r="D14" s="75" t="s">
        <v>90</v>
      </c>
      <c r="E14" s="202" t="s">
        <v>96</v>
      </c>
      <c r="F14" s="27">
        <v>4.8999999999999998E-3</v>
      </c>
      <c r="G14" s="195">
        <v>866</v>
      </c>
      <c r="H14" s="196" t="s">
        <v>30</v>
      </c>
      <c r="I14" s="198">
        <f>G14</f>
        <v>866</v>
      </c>
      <c r="J14" s="206">
        <v>1</v>
      </c>
      <c r="K14" s="189">
        <f>I14*J14</f>
        <v>866</v>
      </c>
      <c r="L14" s="154"/>
    </row>
    <row r="15" spans="1:16" ht="41.25" customHeight="1" x14ac:dyDescent="0.25">
      <c r="A15" s="194"/>
      <c r="B15" s="6" t="s">
        <v>8</v>
      </c>
      <c r="C15" s="3"/>
      <c r="D15" s="2"/>
      <c r="E15" s="203"/>
      <c r="F15" s="8"/>
      <c r="G15" s="195"/>
      <c r="H15" s="197"/>
      <c r="I15" s="199"/>
      <c r="J15" s="207"/>
      <c r="K15" s="190"/>
      <c r="L15" s="152"/>
    </row>
    <row r="16" spans="1:16" ht="27.75" customHeight="1" thickBot="1" x14ac:dyDescent="0.3">
      <c r="A16" s="67"/>
      <c r="B16" s="7" t="s">
        <v>9</v>
      </c>
      <c r="C16" s="1"/>
      <c r="D16" s="5"/>
      <c r="E16" s="204"/>
      <c r="F16" s="9"/>
      <c r="G16" s="9"/>
      <c r="H16" s="1"/>
      <c r="I16" s="9"/>
      <c r="J16" s="1"/>
      <c r="K16" s="82"/>
      <c r="L16" s="153"/>
    </row>
    <row r="17" spans="1:12" ht="18.75" customHeight="1" thickBot="1" x14ac:dyDescent="0.3">
      <c r="A17" s="31" t="s">
        <v>28</v>
      </c>
      <c r="B17" s="21"/>
      <c r="C17" s="22"/>
      <c r="D17" s="23"/>
      <c r="E17" s="24"/>
      <c r="F17" s="24"/>
      <c r="G17" s="25"/>
      <c r="H17" s="25"/>
      <c r="I17" s="25"/>
      <c r="J17" s="25"/>
      <c r="K17" s="26"/>
      <c r="L17" s="155"/>
    </row>
    <row r="18" spans="1:12" ht="18" customHeight="1" thickBot="1" x14ac:dyDescent="0.3">
      <c r="A18" s="86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</row>
    <row r="19" spans="1:12" ht="26.25" thickBot="1" x14ac:dyDescent="0.3">
      <c r="A19" s="32" t="s">
        <v>0</v>
      </c>
      <c r="B19" s="33" t="s">
        <v>1</v>
      </c>
      <c r="C19" s="34" t="s">
        <v>22</v>
      </c>
      <c r="D19" s="33" t="s">
        <v>25</v>
      </c>
      <c r="E19" s="35" t="s">
        <v>26</v>
      </c>
      <c r="F19" s="35" t="s">
        <v>31</v>
      </c>
      <c r="G19" s="35" t="s">
        <v>2</v>
      </c>
      <c r="H19" s="34" t="s">
        <v>3</v>
      </c>
      <c r="I19" s="33" t="s">
        <v>4</v>
      </c>
      <c r="J19" s="34" t="s">
        <v>5</v>
      </c>
      <c r="K19" s="36" t="s">
        <v>23</v>
      </c>
      <c r="L19" s="156" t="s">
        <v>95</v>
      </c>
    </row>
    <row r="20" spans="1:12" ht="29.25" customHeight="1" x14ac:dyDescent="0.25">
      <c r="A20" s="14" t="s">
        <v>12</v>
      </c>
      <c r="B20" s="191" t="s">
        <v>13</v>
      </c>
      <c r="C20" s="75" t="s">
        <v>14</v>
      </c>
      <c r="D20" s="75" t="s">
        <v>88</v>
      </c>
      <c r="E20" s="165" t="s">
        <v>96</v>
      </c>
      <c r="F20" s="27">
        <v>3.3300000000000003E-2</v>
      </c>
      <c r="G20" s="102">
        <v>12824</v>
      </c>
      <c r="H20" s="101">
        <v>82</v>
      </c>
      <c r="I20" s="97">
        <f>G20+H20</f>
        <v>12906</v>
      </c>
      <c r="J20" s="136">
        <v>1</v>
      </c>
      <c r="K20" s="128">
        <f>I20*J20</f>
        <v>12906</v>
      </c>
      <c r="L20" s="152"/>
    </row>
    <row r="21" spans="1:12" ht="26.25" thickBot="1" x14ac:dyDescent="0.3">
      <c r="A21" s="67"/>
      <c r="B21" s="192"/>
      <c r="C21" s="12" t="s">
        <v>15</v>
      </c>
      <c r="D21" s="12" t="s">
        <v>89</v>
      </c>
      <c r="E21" s="164" t="s">
        <v>96</v>
      </c>
      <c r="F21" s="20"/>
      <c r="G21" s="1"/>
      <c r="H21" s="9"/>
      <c r="I21" s="1"/>
      <c r="J21" s="9"/>
      <c r="K21" s="83"/>
      <c r="L21" s="157"/>
    </row>
    <row r="22" spans="1:12" ht="16.5" thickBot="1" x14ac:dyDescent="0.3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</row>
    <row r="23" spans="1:12" ht="26.25" thickBot="1" x14ac:dyDescent="0.3">
      <c r="A23" s="52" t="s">
        <v>0</v>
      </c>
      <c r="B23" s="53" t="s">
        <v>1</v>
      </c>
      <c r="C23" s="54" t="s">
        <v>22</v>
      </c>
      <c r="D23" s="53" t="s">
        <v>25</v>
      </c>
      <c r="E23" s="53" t="s">
        <v>26</v>
      </c>
      <c r="F23" s="53" t="s">
        <v>31</v>
      </c>
      <c r="G23" s="53" t="s">
        <v>2</v>
      </c>
      <c r="H23" s="54" t="s">
        <v>3</v>
      </c>
      <c r="I23" s="53" t="s">
        <v>4</v>
      </c>
      <c r="J23" s="54" t="s">
        <v>5</v>
      </c>
      <c r="K23" s="55" t="s">
        <v>23</v>
      </c>
      <c r="L23" s="55" t="s">
        <v>95</v>
      </c>
    </row>
    <row r="24" spans="1:12" ht="28.5" customHeight="1" x14ac:dyDescent="0.25">
      <c r="A24" s="14" t="s">
        <v>16</v>
      </c>
      <c r="B24" s="191" t="s">
        <v>17</v>
      </c>
      <c r="C24" s="11" t="s">
        <v>18</v>
      </c>
      <c r="D24" s="11" t="s">
        <v>87</v>
      </c>
      <c r="E24" s="165" t="s">
        <v>96</v>
      </c>
      <c r="F24" s="69">
        <v>0</v>
      </c>
      <c r="G24" s="64">
        <v>0</v>
      </c>
      <c r="H24" s="89">
        <f>10*21.88</f>
        <v>218.79999999999998</v>
      </c>
      <c r="I24" s="89">
        <f>H24</f>
        <v>218.79999999999998</v>
      </c>
      <c r="J24" s="64">
        <v>100</v>
      </c>
      <c r="K24" s="90">
        <f>I24</f>
        <v>218.79999999999998</v>
      </c>
      <c r="L24" s="185" t="s">
        <v>122</v>
      </c>
    </row>
    <row r="25" spans="1:12" ht="29.25" customHeight="1" thickBot="1" x14ac:dyDescent="0.3">
      <c r="A25" s="73"/>
      <c r="B25" s="192"/>
      <c r="C25" s="84" t="s">
        <v>19</v>
      </c>
      <c r="D25" s="84" t="s">
        <v>86</v>
      </c>
      <c r="E25" s="166" t="s">
        <v>96</v>
      </c>
      <c r="F25" s="85"/>
      <c r="G25" s="62"/>
      <c r="H25" s="66"/>
      <c r="I25" s="62"/>
      <c r="J25" s="66"/>
      <c r="K25" s="74"/>
      <c r="L25" s="158"/>
    </row>
    <row r="26" spans="1:12" ht="6.75" customHeight="1" x14ac:dyDescent="0.25"/>
    <row r="27" spans="1:12" x14ac:dyDescent="0.25">
      <c r="B27" s="77"/>
      <c r="C27" s="77"/>
      <c r="D27" s="77"/>
      <c r="E27" s="77"/>
      <c r="F27" s="77"/>
      <c r="G27" s="28" t="s">
        <v>29</v>
      </c>
    </row>
    <row r="28" spans="1:12" x14ac:dyDescent="0.25">
      <c r="B28" s="78"/>
      <c r="C28" s="78"/>
      <c r="D28" s="78"/>
      <c r="E28" s="78"/>
      <c r="F28" s="78"/>
      <c r="G28" s="99" t="s">
        <v>85</v>
      </c>
    </row>
    <row r="29" spans="1:12" ht="14.25" customHeight="1" x14ac:dyDescent="0.25">
      <c r="B29" s="78"/>
      <c r="C29" s="78"/>
      <c r="D29" s="78"/>
      <c r="E29" s="78"/>
      <c r="F29" s="78"/>
    </row>
    <row r="30" spans="1:12" ht="15.75" hidden="1" customHeight="1" thickBot="1" x14ac:dyDescent="0.25">
      <c r="B30" s="79"/>
      <c r="C30" s="79"/>
      <c r="D30" s="79"/>
      <c r="E30" s="79"/>
      <c r="F30" s="79"/>
    </row>
    <row r="31" spans="1:12" ht="15.75" hidden="1" customHeight="1" thickBot="1" x14ac:dyDescent="0.25">
      <c r="B31" s="80"/>
      <c r="C31" s="80"/>
      <c r="D31" s="80"/>
      <c r="E31" s="80"/>
      <c r="F31" s="80"/>
    </row>
    <row r="32" spans="1:12" ht="13.5" customHeight="1" x14ac:dyDescent="0.25">
      <c r="B32" s="81"/>
      <c r="C32" s="81"/>
      <c r="D32" s="81"/>
      <c r="E32" s="81"/>
      <c r="F32" s="81"/>
    </row>
    <row r="33" spans="4:6" ht="14.25" customHeight="1" x14ac:dyDescent="0.25">
      <c r="D33" s="30"/>
      <c r="E33" s="76"/>
      <c r="F33" s="76"/>
    </row>
    <row r="34" spans="4:6" x14ac:dyDescent="0.25">
      <c r="E34" s="60"/>
      <c r="F34" s="60"/>
    </row>
  </sheetData>
  <mergeCells count="10">
    <mergeCell ref="A1:L1"/>
    <mergeCell ref="K14:K15"/>
    <mergeCell ref="B20:B21"/>
    <mergeCell ref="B24:B25"/>
    <mergeCell ref="A14:A15"/>
    <mergeCell ref="G14:G15"/>
    <mergeCell ref="H14:H15"/>
    <mergeCell ref="I14:I15"/>
    <mergeCell ref="J14:J15"/>
    <mergeCell ref="E14:E16"/>
  </mergeCells>
  <conditionalFormatting sqref="E5:E9">
    <cfRule type="cellIs" dxfId="209" priority="13" operator="equal">
      <formula>$P$6</formula>
    </cfRule>
    <cfRule type="cellIs" dxfId="208" priority="14" operator="equal">
      <formula>$P$5</formula>
    </cfRule>
    <cfRule type="cellIs" dxfId="207" priority="15" operator="equal">
      <formula>$P$4</formula>
    </cfRule>
  </conditionalFormatting>
  <conditionalFormatting sqref="E14">
    <cfRule type="cellIs" dxfId="206" priority="10" operator="equal">
      <formula>$P$6</formula>
    </cfRule>
    <cfRule type="cellIs" dxfId="205" priority="11" operator="equal">
      <formula>$P$5</formula>
    </cfRule>
    <cfRule type="cellIs" dxfId="204" priority="12" operator="equal">
      <formula>$P$4</formula>
    </cfRule>
  </conditionalFormatting>
  <conditionalFormatting sqref="E20:E21">
    <cfRule type="cellIs" dxfId="203" priority="7" operator="equal">
      <formula>$P$6</formula>
    </cfRule>
    <cfRule type="cellIs" dxfId="202" priority="8" operator="equal">
      <formula>$P$5</formula>
    </cfRule>
    <cfRule type="cellIs" dxfId="201" priority="9" operator="equal">
      <formula>$P$4</formula>
    </cfRule>
  </conditionalFormatting>
  <conditionalFormatting sqref="E24:E25">
    <cfRule type="cellIs" dxfId="200" priority="4" operator="equal">
      <formula>$P$6</formula>
    </cfRule>
    <cfRule type="cellIs" dxfId="199" priority="5" operator="equal">
      <formula>$P$5</formula>
    </cfRule>
    <cfRule type="cellIs" dxfId="198" priority="6" operator="equal">
      <formula>$P$4</formula>
    </cfRule>
  </conditionalFormatting>
  <conditionalFormatting sqref="E11">
    <cfRule type="cellIs" dxfId="197" priority="1" operator="equal">
      <formula>$P$6</formula>
    </cfRule>
    <cfRule type="cellIs" dxfId="196" priority="2" operator="equal">
      <formula>$P$5</formula>
    </cfRule>
    <cfRule type="cellIs" dxfId="195" priority="3" operator="equal">
      <formula>$P$4</formula>
    </cfRule>
  </conditionalFormatting>
  <dataValidations count="1">
    <dataValidation type="list" allowBlank="1" showInputMessage="1" showErrorMessage="1" sqref="E20:E21 E5:E11 E24:E25 E14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3" workbookViewId="0">
      <selection activeCell="M25" sqref="M25"/>
    </sheetView>
  </sheetViews>
  <sheetFormatPr defaultRowHeight="15" x14ac:dyDescent="0.25"/>
  <cols>
    <col min="1" max="1" width="14.7109375" customWidth="1"/>
    <col min="2" max="2" width="42" customWidth="1"/>
    <col min="3" max="3" width="35.85546875" customWidth="1"/>
    <col min="4" max="4" width="37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17.7109375" customWidth="1"/>
    <col min="15" max="16" width="0" hidden="1" customWidth="1"/>
  </cols>
  <sheetData>
    <row r="1" spans="1:16" ht="18" x14ac:dyDescent="0.25">
      <c r="A1" s="188" t="s">
        <v>103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25.5" customHeight="1" x14ac:dyDescent="0.25">
      <c r="A5" s="205" t="s">
        <v>62</v>
      </c>
      <c r="B5" s="118" t="s">
        <v>64</v>
      </c>
      <c r="C5" s="118" t="s">
        <v>68</v>
      </c>
      <c r="D5" s="119" t="s">
        <v>77</v>
      </c>
      <c r="E5" s="165" t="s">
        <v>96</v>
      </c>
      <c r="F5" s="27">
        <v>1.9E-2</v>
      </c>
      <c r="G5" s="170">
        <v>2925</v>
      </c>
      <c r="H5" s="170">
        <v>4750</v>
      </c>
      <c r="I5" s="170">
        <f>G5+H5</f>
        <v>7675</v>
      </c>
      <c r="J5" s="171">
        <v>1</v>
      </c>
      <c r="K5" s="172">
        <f>I5*J5</f>
        <v>7675</v>
      </c>
      <c r="L5" s="154"/>
      <c r="O5" s="160"/>
      <c r="P5" t="s">
        <v>97</v>
      </c>
    </row>
    <row r="6" spans="1:16" ht="28.5" customHeight="1" x14ac:dyDescent="0.25">
      <c r="A6" s="194"/>
      <c r="B6" s="120"/>
      <c r="C6" s="121" t="s">
        <v>69</v>
      </c>
      <c r="D6" s="143" t="s">
        <v>76</v>
      </c>
      <c r="E6" s="164" t="s">
        <v>96</v>
      </c>
      <c r="F6" s="6"/>
      <c r="G6" s="15"/>
      <c r="H6" s="15"/>
      <c r="I6" s="15"/>
      <c r="J6" s="15"/>
      <c r="K6" s="173"/>
      <c r="L6" s="152"/>
      <c r="O6" s="161"/>
      <c r="P6" t="s">
        <v>98</v>
      </c>
    </row>
    <row r="7" spans="1:16" ht="29.25" customHeight="1" x14ac:dyDescent="0.25">
      <c r="A7" s="194"/>
      <c r="B7" s="118" t="s">
        <v>65</v>
      </c>
      <c r="C7" s="118" t="s">
        <v>70</v>
      </c>
      <c r="D7" s="142" t="s">
        <v>75</v>
      </c>
      <c r="E7" s="164" t="s">
        <v>96</v>
      </c>
      <c r="F7" s="6"/>
      <c r="G7" s="15"/>
      <c r="H7" s="15"/>
      <c r="I7" s="15"/>
      <c r="J7" s="15"/>
      <c r="K7" s="173"/>
      <c r="L7" s="152"/>
    </row>
    <row r="8" spans="1:16" ht="29.25" customHeight="1" x14ac:dyDescent="0.25">
      <c r="A8" s="95"/>
      <c r="B8" s="29"/>
      <c r="C8" s="104" t="s">
        <v>71</v>
      </c>
      <c r="D8" s="93" t="s">
        <v>74</v>
      </c>
      <c r="E8" s="164" t="s">
        <v>96</v>
      </c>
      <c r="F8" s="6"/>
      <c r="G8" s="15"/>
      <c r="H8" s="15"/>
      <c r="I8" s="15"/>
      <c r="J8" s="15"/>
      <c r="K8" s="173"/>
      <c r="L8" s="152"/>
    </row>
    <row r="9" spans="1:16" ht="27.75" customHeight="1" x14ac:dyDescent="0.25">
      <c r="A9" s="95"/>
      <c r="B9" s="120"/>
      <c r="C9" s="124" t="s">
        <v>79</v>
      </c>
      <c r="D9" s="143" t="s">
        <v>73</v>
      </c>
      <c r="E9" s="164" t="s">
        <v>96</v>
      </c>
      <c r="F9" s="6"/>
      <c r="G9" s="15"/>
      <c r="H9" s="15"/>
      <c r="I9" s="15"/>
      <c r="J9" s="15"/>
      <c r="K9" s="173"/>
      <c r="L9" s="152"/>
    </row>
    <row r="10" spans="1:16" ht="28.5" customHeight="1" x14ac:dyDescent="0.25">
      <c r="A10" s="95"/>
      <c r="B10" s="63" t="s">
        <v>66</v>
      </c>
      <c r="C10" s="105" t="s">
        <v>42</v>
      </c>
      <c r="D10" s="98" t="s">
        <v>72</v>
      </c>
      <c r="E10" s="176" t="s">
        <v>96</v>
      </c>
      <c r="F10" s="7"/>
      <c r="G10" s="178"/>
      <c r="H10" s="178"/>
      <c r="I10" s="178"/>
      <c r="J10" s="178"/>
      <c r="K10" s="179"/>
      <c r="L10" s="157"/>
    </row>
    <row r="11" spans="1:16" ht="42" customHeight="1" x14ac:dyDescent="0.25">
      <c r="A11" s="88" t="s">
        <v>35</v>
      </c>
      <c r="B11" s="87" t="s">
        <v>47</v>
      </c>
      <c r="C11" s="87" t="s">
        <v>48</v>
      </c>
      <c r="D11" s="96" t="s">
        <v>49</v>
      </c>
      <c r="E11" s="176" t="s">
        <v>96</v>
      </c>
      <c r="F11" s="7"/>
      <c r="G11" s="178"/>
      <c r="H11" s="178"/>
      <c r="I11" s="178"/>
      <c r="J11" s="178"/>
      <c r="K11" s="179"/>
      <c r="L11" s="157"/>
    </row>
    <row r="12" spans="1:16" ht="41.25" customHeight="1" x14ac:dyDescent="0.25">
      <c r="A12" s="88" t="s">
        <v>34</v>
      </c>
      <c r="B12" s="117" t="s">
        <v>38</v>
      </c>
      <c r="C12" s="125" t="s">
        <v>42</v>
      </c>
      <c r="D12" s="117" t="s">
        <v>43</v>
      </c>
      <c r="E12" s="164" t="s">
        <v>96</v>
      </c>
      <c r="F12" s="6"/>
      <c r="G12" s="6"/>
      <c r="H12" s="6"/>
      <c r="I12" s="6"/>
      <c r="J12" s="6"/>
      <c r="K12" s="6"/>
      <c r="L12" s="152"/>
    </row>
    <row r="13" spans="1:16" ht="28.5" customHeight="1" x14ac:dyDescent="0.25">
      <c r="A13" s="107"/>
      <c r="B13" s="209" t="s">
        <v>39</v>
      </c>
      <c r="C13" s="142" t="s">
        <v>41</v>
      </c>
      <c r="D13" s="142" t="s">
        <v>44</v>
      </c>
      <c r="E13" s="164" t="s">
        <v>96</v>
      </c>
      <c r="F13" s="6"/>
      <c r="G13" s="6"/>
      <c r="H13" s="6"/>
      <c r="I13" s="6"/>
      <c r="J13" s="6"/>
      <c r="K13" s="6"/>
      <c r="L13" s="152"/>
    </row>
    <row r="14" spans="1:16" ht="54.75" customHeight="1" x14ac:dyDescent="0.25">
      <c r="A14" s="107"/>
      <c r="B14" s="210"/>
      <c r="C14" s="143"/>
      <c r="D14" s="143" t="s">
        <v>45</v>
      </c>
      <c r="E14" s="164" t="s">
        <v>96</v>
      </c>
      <c r="F14" s="6"/>
      <c r="G14" s="15"/>
      <c r="H14" s="15"/>
      <c r="I14" s="15"/>
      <c r="J14" s="15"/>
      <c r="K14" s="173"/>
      <c r="L14" s="152"/>
    </row>
    <row r="15" spans="1:16" ht="39.75" customHeight="1" x14ac:dyDescent="0.25">
      <c r="A15" s="18"/>
      <c r="B15" s="98" t="s">
        <v>39</v>
      </c>
      <c r="C15" s="98" t="s">
        <v>40</v>
      </c>
      <c r="D15" s="98" t="s">
        <v>46</v>
      </c>
      <c r="E15" s="176" t="s">
        <v>96</v>
      </c>
      <c r="F15" s="7"/>
      <c r="G15" s="178"/>
      <c r="H15" s="178"/>
      <c r="I15" s="178"/>
      <c r="J15" s="178"/>
      <c r="K15" s="179"/>
      <c r="L15" s="157"/>
    </row>
    <row r="16" spans="1:16" ht="27" customHeight="1" x14ac:dyDescent="0.25">
      <c r="A16" s="108" t="s">
        <v>33</v>
      </c>
      <c r="B16" s="117" t="s">
        <v>115</v>
      </c>
      <c r="C16" s="125" t="s">
        <v>36</v>
      </c>
      <c r="D16" s="182">
        <v>42583</v>
      </c>
      <c r="E16" s="186" t="s">
        <v>99</v>
      </c>
      <c r="F16" s="6"/>
      <c r="G16" s="15"/>
      <c r="H16" s="16"/>
      <c r="I16" s="15"/>
      <c r="J16" s="16"/>
      <c r="K16" s="127"/>
      <c r="L16" s="151" t="s">
        <v>121</v>
      </c>
    </row>
    <row r="17" spans="1:12" ht="29.25" customHeight="1" thickBot="1" x14ac:dyDescent="0.3">
      <c r="A17" s="109"/>
      <c r="B17" s="181"/>
      <c r="C17" s="13" t="s">
        <v>116</v>
      </c>
      <c r="D17" s="106" t="s">
        <v>117</v>
      </c>
      <c r="E17" s="164" t="s">
        <v>96</v>
      </c>
      <c r="F17" s="20"/>
      <c r="G17" s="62"/>
      <c r="H17" s="66"/>
      <c r="I17" s="62"/>
      <c r="J17" s="66"/>
      <c r="K17" s="129"/>
      <c r="L17" s="153"/>
    </row>
    <row r="18" spans="1:12" ht="16.5" thickBot="1" x14ac:dyDescent="0.3">
      <c r="A18" s="70" t="s">
        <v>27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/>
    </row>
    <row r="19" spans="1:12" ht="26.25" thickBot="1" x14ac:dyDescent="0.3">
      <c r="A19" s="44" t="s">
        <v>0</v>
      </c>
      <c r="B19" s="45" t="s">
        <v>1</v>
      </c>
      <c r="C19" s="46" t="s">
        <v>24</v>
      </c>
      <c r="D19" s="45" t="s">
        <v>25</v>
      </c>
      <c r="E19" s="45" t="s">
        <v>26</v>
      </c>
      <c r="F19" s="45" t="s">
        <v>26</v>
      </c>
      <c r="G19" s="45" t="s">
        <v>26</v>
      </c>
      <c r="H19" s="45" t="s">
        <v>26</v>
      </c>
      <c r="I19" s="45" t="s">
        <v>26</v>
      </c>
      <c r="J19" s="45" t="s">
        <v>26</v>
      </c>
      <c r="K19" s="45" t="s">
        <v>26</v>
      </c>
      <c r="L19" s="48" t="s">
        <v>95</v>
      </c>
    </row>
    <row r="20" spans="1:12" ht="41.25" customHeight="1" x14ac:dyDescent="0.25">
      <c r="A20" s="193" t="s">
        <v>6</v>
      </c>
      <c r="B20" s="6" t="s">
        <v>7</v>
      </c>
      <c r="C20" s="4" t="s">
        <v>10</v>
      </c>
      <c r="D20" s="75" t="s">
        <v>90</v>
      </c>
      <c r="E20" s="202" t="s">
        <v>96</v>
      </c>
      <c r="F20" s="27">
        <v>9.1999999999999998E-3</v>
      </c>
      <c r="G20" s="195">
        <v>1626</v>
      </c>
      <c r="H20" s="196" t="s">
        <v>30</v>
      </c>
      <c r="I20" s="198">
        <f>G20</f>
        <v>1626</v>
      </c>
      <c r="J20" s="206">
        <v>1</v>
      </c>
      <c r="K20" s="189">
        <f>I20*J20</f>
        <v>1626</v>
      </c>
      <c r="L20" s="152"/>
    </row>
    <row r="21" spans="1:12" ht="41.25" customHeight="1" x14ac:dyDescent="0.25">
      <c r="A21" s="194"/>
      <c r="B21" s="6" t="s">
        <v>8</v>
      </c>
      <c r="C21" s="3"/>
      <c r="D21" s="2"/>
      <c r="E21" s="203"/>
      <c r="F21" s="8"/>
      <c r="G21" s="195"/>
      <c r="H21" s="197"/>
      <c r="I21" s="199"/>
      <c r="J21" s="207"/>
      <c r="K21" s="208"/>
      <c r="L21" s="152"/>
    </row>
    <row r="22" spans="1:12" ht="27.75" customHeight="1" thickBot="1" x14ac:dyDescent="0.3">
      <c r="A22" s="67"/>
      <c r="B22" s="7" t="s">
        <v>9</v>
      </c>
      <c r="C22" s="1"/>
      <c r="D22" s="5"/>
      <c r="E22" s="204"/>
      <c r="F22" s="9"/>
      <c r="G22" s="9"/>
      <c r="H22" s="9"/>
      <c r="I22" s="9"/>
      <c r="J22" s="9"/>
      <c r="K22" s="9"/>
      <c r="L22" s="82"/>
    </row>
    <row r="23" spans="1:12" ht="18.75" customHeight="1" thickBot="1" x14ac:dyDescent="0.3">
      <c r="A23" s="31" t="s">
        <v>28</v>
      </c>
      <c r="B23" s="21"/>
      <c r="C23" s="22"/>
      <c r="D23" s="23"/>
      <c r="E23" s="24"/>
      <c r="F23" s="24"/>
      <c r="G23" s="24"/>
      <c r="H23" s="24"/>
      <c r="I23" s="24"/>
      <c r="J23" s="24"/>
      <c r="K23" s="24"/>
      <c r="L23" s="155"/>
    </row>
    <row r="24" spans="1:12" ht="18" customHeight="1" thickBot="1" x14ac:dyDescent="0.3">
      <c r="A24" s="86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1"/>
    </row>
    <row r="25" spans="1:12" ht="26.25" thickBot="1" x14ac:dyDescent="0.3">
      <c r="A25" s="32" t="s">
        <v>0</v>
      </c>
      <c r="B25" s="33" t="s">
        <v>1</v>
      </c>
      <c r="C25" s="34" t="s">
        <v>22</v>
      </c>
      <c r="D25" s="33" t="s">
        <v>25</v>
      </c>
      <c r="E25" s="35" t="s">
        <v>26</v>
      </c>
      <c r="F25" s="35" t="s">
        <v>26</v>
      </c>
      <c r="G25" s="35" t="s">
        <v>26</v>
      </c>
      <c r="H25" s="35" t="s">
        <v>26</v>
      </c>
      <c r="I25" s="35" t="s">
        <v>26</v>
      </c>
      <c r="J25" s="35" t="s">
        <v>26</v>
      </c>
      <c r="K25" s="35" t="s">
        <v>26</v>
      </c>
      <c r="L25" s="156" t="s">
        <v>26</v>
      </c>
    </row>
    <row r="26" spans="1:12" ht="29.25" customHeight="1" x14ac:dyDescent="0.25">
      <c r="A26" s="14" t="s">
        <v>12</v>
      </c>
      <c r="B26" s="191" t="s">
        <v>13</v>
      </c>
      <c r="C26" s="75" t="s">
        <v>14</v>
      </c>
      <c r="D26" s="75" t="s">
        <v>88</v>
      </c>
      <c r="E26" s="165" t="s">
        <v>96</v>
      </c>
      <c r="F26" s="27">
        <v>5.4000000000000003E-3</v>
      </c>
      <c r="G26" s="139">
        <v>694</v>
      </c>
      <c r="H26" s="137">
        <v>57.54</v>
      </c>
      <c r="I26" s="140">
        <f>G26+H26</f>
        <v>751.54</v>
      </c>
      <c r="J26" s="141">
        <v>1</v>
      </c>
      <c r="K26" s="163">
        <f>I26*J26</f>
        <v>751.54</v>
      </c>
      <c r="L26" s="175"/>
    </row>
    <row r="27" spans="1:12" ht="26.25" thickBot="1" x14ac:dyDescent="0.3">
      <c r="A27" s="67"/>
      <c r="B27" s="192"/>
      <c r="C27" s="12" t="s">
        <v>15</v>
      </c>
      <c r="D27" s="12" t="s">
        <v>89</v>
      </c>
      <c r="E27" s="166" t="s">
        <v>96</v>
      </c>
      <c r="F27" s="20"/>
      <c r="G27" s="1"/>
      <c r="H27" s="9"/>
      <c r="I27" s="1"/>
      <c r="J27" s="9"/>
      <c r="K27" s="1"/>
      <c r="L27" s="74"/>
    </row>
    <row r="28" spans="1:12" ht="16.5" thickBot="1" x14ac:dyDescent="0.3">
      <c r="A28" s="57" t="s">
        <v>21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</row>
    <row r="29" spans="1:12" ht="26.25" thickBot="1" x14ac:dyDescent="0.3">
      <c r="A29" s="52" t="s">
        <v>0</v>
      </c>
      <c r="B29" s="53" t="s">
        <v>1</v>
      </c>
      <c r="C29" s="54" t="s">
        <v>22</v>
      </c>
      <c r="D29" s="53" t="s">
        <v>25</v>
      </c>
      <c r="E29" s="53" t="s">
        <v>26</v>
      </c>
      <c r="F29" s="53" t="s">
        <v>26</v>
      </c>
      <c r="G29" s="53" t="s">
        <v>26</v>
      </c>
      <c r="H29" s="53" t="s">
        <v>26</v>
      </c>
      <c r="I29" s="53" t="s">
        <v>26</v>
      </c>
      <c r="J29" s="53" t="s">
        <v>26</v>
      </c>
      <c r="K29" s="53" t="s">
        <v>26</v>
      </c>
      <c r="L29" s="55" t="s">
        <v>26</v>
      </c>
    </row>
    <row r="30" spans="1:12" ht="28.5" customHeight="1" x14ac:dyDescent="0.25">
      <c r="A30" s="14" t="s">
        <v>16</v>
      </c>
      <c r="B30" s="191" t="s">
        <v>17</v>
      </c>
      <c r="C30" s="11" t="s">
        <v>18</v>
      </c>
      <c r="D30" s="11" t="s">
        <v>87</v>
      </c>
      <c r="E30" s="165" t="s">
        <v>96</v>
      </c>
      <c r="F30" s="69">
        <v>0</v>
      </c>
      <c r="G30" s="64">
        <v>0</v>
      </c>
      <c r="H30" s="89">
        <f>7*21.88</f>
        <v>153.16</v>
      </c>
      <c r="I30" s="89">
        <f>H30</f>
        <v>153.16</v>
      </c>
      <c r="J30" s="135">
        <v>1</v>
      </c>
      <c r="K30" s="90">
        <f>I30*J30</f>
        <v>153.16</v>
      </c>
      <c r="L30" s="185" t="s">
        <v>123</v>
      </c>
    </row>
    <row r="31" spans="1:12" ht="29.25" customHeight="1" thickBot="1" x14ac:dyDescent="0.3">
      <c r="A31" s="73"/>
      <c r="B31" s="192"/>
      <c r="C31" s="84" t="s">
        <v>19</v>
      </c>
      <c r="D31" s="84" t="s">
        <v>86</v>
      </c>
      <c r="E31" s="166" t="s">
        <v>96</v>
      </c>
      <c r="F31" s="85"/>
      <c r="G31" s="62"/>
      <c r="H31" s="66"/>
      <c r="I31" s="62"/>
      <c r="J31" s="66"/>
      <c r="K31" s="74"/>
      <c r="L31" s="174"/>
    </row>
    <row r="32" spans="1:12" ht="6.75" customHeight="1" x14ac:dyDescent="0.25"/>
    <row r="33" spans="2:7" x14ac:dyDescent="0.25">
      <c r="B33" s="77"/>
      <c r="C33" s="77"/>
      <c r="D33" s="77"/>
      <c r="E33" s="77"/>
      <c r="F33" s="77"/>
      <c r="G33" s="28" t="s">
        <v>29</v>
      </c>
    </row>
    <row r="34" spans="2:7" x14ac:dyDescent="0.25">
      <c r="B34" s="78"/>
      <c r="C34" s="78"/>
      <c r="D34" s="78"/>
      <c r="E34" s="78"/>
      <c r="F34" s="78"/>
      <c r="G34" s="99" t="s">
        <v>84</v>
      </c>
    </row>
    <row r="35" spans="2:7" ht="14.25" customHeight="1" x14ac:dyDescent="0.25">
      <c r="B35" s="78"/>
      <c r="C35" s="78"/>
      <c r="D35" s="78"/>
      <c r="E35" s="78"/>
      <c r="F35" s="78"/>
    </row>
    <row r="36" spans="2:7" ht="15.75" hidden="1" customHeight="1" thickBot="1" x14ac:dyDescent="0.25">
      <c r="B36" s="79"/>
      <c r="C36" s="79"/>
      <c r="D36" s="79"/>
      <c r="E36" s="79"/>
      <c r="F36" s="79"/>
    </row>
    <row r="37" spans="2:7" ht="15.75" hidden="1" customHeight="1" thickBot="1" x14ac:dyDescent="0.25">
      <c r="B37" s="80"/>
      <c r="C37" s="80"/>
      <c r="D37" s="80"/>
      <c r="E37" s="80"/>
      <c r="F37" s="80"/>
    </row>
    <row r="38" spans="2:7" ht="13.5" customHeight="1" x14ac:dyDescent="0.25">
      <c r="B38" s="81"/>
      <c r="C38" s="81"/>
      <c r="D38" s="81"/>
      <c r="E38" s="81"/>
      <c r="F38" s="81"/>
    </row>
    <row r="39" spans="2:7" ht="14.25" customHeight="1" x14ac:dyDescent="0.25">
      <c r="D39" s="30"/>
      <c r="E39" s="76"/>
      <c r="F39" s="76"/>
    </row>
    <row r="40" spans="2:7" x14ac:dyDescent="0.25">
      <c r="E40" s="60"/>
      <c r="F40" s="60"/>
    </row>
  </sheetData>
  <mergeCells count="12">
    <mergeCell ref="A1:L1"/>
    <mergeCell ref="J20:J21"/>
    <mergeCell ref="K20:K21"/>
    <mergeCell ref="B26:B27"/>
    <mergeCell ref="B30:B31"/>
    <mergeCell ref="I20:I21"/>
    <mergeCell ref="B13:B14"/>
    <mergeCell ref="A5:A7"/>
    <mergeCell ref="A20:A21"/>
    <mergeCell ref="G20:G21"/>
    <mergeCell ref="H20:H21"/>
    <mergeCell ref="E20:E22"/>
  </mergeCells>
  <conditionalFormatting sqref="E5:E15">
    <cfRule type="cellIs" dxfId="194" priority="13" operator="equal">
      <formula>$P$6</formula>
    </cfRule>
    <cfRule type="cellIs" dxfId="193" priority="14" operator="equal">
      <formula>$P$5</formula>
    </cfRule>
    <cfRule type="cellIs" dxfId="192" priority="15" operator="equal">
      <formula>$P$4</formula>
    </cfRule>
  </conditionalFormatting>
  <conditionalFormatting sqref="E20">
    <cfRule type="cellIs" dxfId="191" priority="10" operator="equal">
      <formula>$P$6</formula>
    </cfRule>
    <cfRule type="cellIs" dxfId="190" priority="11" operator="equal">
      <formula>$P$5</formula>
    </cfRule>
    <cfRule type="cellIs" dxfId="189" priority="12" operator="equal">
      <formula>$P$4</formula>
    </cfRule>
  </conditionalFormatting>
  <conditionalFormatting sqref="E26:E27">
    <cfRule type="cellIs" dxfId="188" priority="7" operator="equal">
      <formula>$P$6</formula>
    </cfRule>
    <cfRule type="cellIs" dxfId="187" priority="8" operator="equal">
      <formula>$P$5</formula>
    </cfRule>
    <cfRule type="cellIs" dxfId="186" priority="9" operator="equal">
      <formula>$P$4</formula>
    </cfRule>
  </conditionalFormatting>
  <conditionalFormatting sqref="E30:E31">
    <cfRule type="cellIs" dxfId="185" priority="4" operator="equal">
      <formula>$P$6</formula>
    </cfRule>
    <cfRule type="cellIs" dxfId="184" priority="5" operator="equal">
      <formula>$P$5</formula>
    </cfRule>
    <cfRule type="cellIs" dxfId="183" priority="6" operator="equal">
      <formula>$P$4</formula>
    </cfRule>
  </conditionalFormatting>
  <conditionalFormatting sqref="E17">
    <cfRule type="cellIs" dxfId="182" priority="1" operator="equal">
      <formula>$P$6</formula>
    </cfRule>
    <cfRule type="cellIs" dxfId="181" priority="2" operator="equal">
      <formula>$P$5</formula>
    </cfRule>
    <cfRule type="cellIs" dxfId="180" priority="3" operator="equal">
      <formula>$P$4</formula>
    </cfRule>
  </conditionalFormatting>
  <dataValidations count="1">
    <dataValidation type="list" allowBlank="1" showInputMessage="1" showErrorMessage="1" sqref="E26:E27 E30:E31 E5:E17 E20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7" workbookViewId="0">
      <selection activeCell="N22" sqref="N22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1.42578125" customWidth="1"/>
    <col min="15" max="16" width="0" hidden="1" customWidth="1"/>
  </cols>
  <sheetData>
    <row r="1" spans="1:16" ht="18" x14ac:dyDescent="0.25">
      <c r="A1" s="188" t="s">
        <v>104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54" customHeight="1" x14ac:dyDescent="0.25">
      <c r="A5" s="88" t="s">
        <v>35</v>
      </c>
      <c r="B5" s="87" t="s">
        <v>47</v>
      </c>
      <c r="C5" s="87" t="s">
        <v>48</v>
      </c>
      <c r="D5" s="96" t="s">
        <v>49</v>
      </c>
      <c r="E5" s="177" t="s">
        <v>96</v>
      </c>
      <c r="F5" s="6">
        <v>8.9999999999999993E-3</v>
      </c>
      <c r="G5" s="49">
        <v>1385</v>
      </c>
      <c r="H5" s="133">
        <v>270</v>
      </c>
      <c r="I5" s="49">
        <f>G5+H5</f>
        <v>1655</v>
      </c>
      <c r="J5" s="135">
        <v>1</v>
      </c>
      <c r="K5" s="130">
        <f>I5*J5</f>
        <v>1655</v>
      </c>
      <c r="L5" s="151"/>
      <c r="O5" s="160"/>
      <c r="P5" t="s">
        <v>97</v>
      </c>
    </row>
    <row r="6" spans="1:16" ht="41.25" customHeight="1" x14ac:dyDescent="0.25">
      <c r="A6" s="88" t="s">
        <v>34</v>
      </c>
      <c r="B6" s="117" t="s">
        <v>38</v>
      </c>
      <c r="C6" s="125" t="s">
        <v>42</v>
      </c>
      <c r="D6" s="117" t="s">
        <v>43</v>
      </c>
      <c r="E6" s="164" t="s">
        <v>96</v>
      </c>
      <c r="F6" s="6"/>
      <c r="G6" s="15"/>
      <c r="H6" s="16"/>
      <c r="I6" s="15"/>
      <c r="J6" s="16"/>
      <c r="K6" s="127"/>
      <c r="L6" s="151"/>
      <c r="O6" s="161"/>
      <c r="P6" t="s">
        <v>98</v>
      </c>
    </row>
    <row r="7" spans="1:16" ht="41.25" customHeight="1" x14ac:dyDescent="0.25">
      <c r="A7" s="107"/>
      <c r="B7" s="123" t="s">
        <v>39</v>
      </c>
      <c r="C7" s="123" t="s">
        <v>41</v>
      </c>
      <c r="D7" s="123" t="s">
        <v>44</v>
      </c>
      <c r="E7" s="164" t="s">
        <v>96</v>
      </c>
      <c r="F7" s="6"/>
      <c r="G7" s="15"/>
      <c r="H7" s="16"/>
      <c r="I7" s="15"/>
      <c r="J7" s="16"/>
      <c r="K7" s="127"/>
      <c r="L7" s="152"/>
    </row>
    <row r="8" spans="1:16" ht="65.25" customHeight="1" x14ac:dyDescent="0.25">
      <c r="A8" s="107"/>
      <c r="B8" s="126"/>
      <c r="C8" s="122"/>
      <c r="D8" s="122" t="s">
        <v>45</v>
      </c>
      <c r="E8" s="164" t="s">
        <v>96</v>
      </c>
      <c r="F8" s="6"/>
      <c r="G8" s="15"/>
      <c r="H8" s="16"/>
      <c r="I8" s="15"/>
      <c r="J8" s="16"/>
      <c r="K8" s="127"/>
      <c r="L8" s="152"/>
    </row>
    <row r="9" spans="1:16" ht="41.25" customHeight="1" x14ac:dyDescent="0.25">
      <c r="A9" s="18"/>
      <c r="B9" s="98" t="s">
        <v>39</v>
      </c>
      <c r="C9" s="98" t="s">
        <v>40</v>
      </c>
      <c r="D9" s="98" t="s">
        <v>46</v>
      </c>
      <c r="E9" s="176" t="s">
        <v>96</v>
      </c>
      <c r="F9" s="6"/>
      <c r="G9" s="15"/>
      <c r="H9" s="16"/>
      <c r="I9" s="15"/>
      <c r="J9" s="16"/>
      <c r="K9" s="127"/>
      <c r="L9" s="152"/>
    </row>
    <row r="10" spans="1:16" ht="27" customHeight="1" x14ac:dyDescent="0.25">
      <c r="A10" s="108" t="s">
        <v>33</v>
      </c>
      <c r="B10" s="117" t="s">
        <v>115</v>
      </c>
      <c r="C10" s="125" t="s">
        <v>36</v>
      </c>
      <c r="D10" s="182">
        <v>42583</v>
      </c>
      <c r="E10" s="186" t="s">
        <v>99</v>
      </c>
      <c r="F10" s="6"/>
      <c r="G10" s="15"/>
      <c r="H10" s="16"/>
      <c r="I10" s="15"/>
      <c r="J10" s="16"/>
      <c r="K10" s="127"/>
      <c r="L10" s="151" t="s">
        <v>121</v>
      </c>
    </row>
    <row r="11" spans="1:16" ht="29.25" customHeight="1" thickBot="1" x14ac:dyDescent="0.3">
      <c r="A11" s="109"/>
      <c r="B11" s="181"/>
      <c r="C11" s="13" t="s">
        <v>116</v>
      </c>
      <c r="D11" s="183" t="s">
        <v>117</v>
      </c>
      <c r="E11" s="164" t="s">
        <v>96</v>
      </c>
      <c r="F11" s="20"/>
      <c r="G11" s="62"/>
      <c r="H11" s="66"/>
      <c r="I11" s="62"/>
      <c r="J11" s="66"/>
      <c r="K11" s="129"/>
      <c r="L11" s="153"/>
    </row>
    <row r="12" spans="1:16" ht="16.5" thickBot="1" x14ac:dyDescent="0.3">
      <c r="A12" s="70" t="s">
        <v>27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2"/>
    </row>
    <row r="13" spans="1:16" ht="26.25" thickBot="1" x14ac:dyDescent="0.3">
      <c r="A13" s="44" t="s">
        <v>0</v>
      </c>
      <c r="B13" s="45" t="s">
        <v>1</v>
      </c>
      <c r="C13" s="46" t="s">
        <v>24</v>
      </c>
      <c r="D13" s="45" t="s">
        <v>25</v>
      </c>
      <c r="E13" s="45" t="s">
        <v>26</v>
      </c>
      <c r="F13" s="45" t="s">
        <v>31</v>
      </c>
      <c r="G13" s="45" t="s">
        <v>2</v>
      </c>
      <c r="H13" s="46" t="s">
        <v>3</v>
      </c>
      <c r="I13" s="45" t="s">
        <v>4</v>
      </c>
      <c r="J13" s="47" t="s">
        <v>5</v>
      </c>
      <c r="K13" s="48" t="s">
        <v>23</v>
      </c>
      <c r="L13" s="48" t="s">
        <v>95</v>
      </c>
    </row>
    <row r="14" spans="1:16" ht="41.25" customHeight="1" x14ac:dyDescent="0.25">
      <c r="A14" s="193" t="s">
        <v>6</v>
      </c>
      <c r="B14" s="6" t="s">
        <v>7</v>
      </c>
      <c r="C14" s="4" t="s">
        <v>10</v>
      </c>
      <c r="D14" s="75" t="s">
        <v>90</v>
      </c>
      <c r="E14" s="202" t="s">
        <v>96</v>
      </c>
      <c r="F14" s="27">
        <v>1.9E-3</v>
      </c>
      <c r="G14" s="211">
        <v>336</v>
      </c>
      <c r="H14" s="213" t="s">
        <v>30</v>
      </c>
      <c r="I14" s="211">
        <f>G14</f>
        <v>336</v>
      </c>
      <c r="J14" s="215">
        <v>1</v>
      </c>
      <c r="K14" s="189">
        <f>I14*J14</f>
        <v>336</v>
      </c>
      <c r="L14" s="154"/>
    </row>
    <row r="15" spans="1:16" ht="41.25" customHeight="1" x14ac:dyDescent="0.25">
      <c r="A15" s="194"/>
      <c r="B15" s="6" t="s">
        <v>8</v>
      </c>
      <c r="C15" s="3"/>
      <c r="D15" s="2"/>
      <c r="E15" s="203"/>
      <c r="F15" s="8"/>
      <c r="G15" s="212"/>
      <c r="H15" s="214"/>
      <c r="I15" s="212"/>
      <c r="J15" s="216"/>
      <c r="K15" s="190"/>
      <c r="L15" s="152"/>
    </row>
    <row r="16" spans="1:16" ht="27.75" customHeight="1" thickBot="1" x14ac:dyDescent="0.3">
      <c r="A16" s="67"/>
      <c r="B16" s="7" t="s">
        <v>9</v>
      </c>
      <c r="C16" s="1"/>
      <c r="D16" s="5"/>
      <c r="E16" s="204"/>
      <c r="F16" s="9"/>
      <c r="G16" s="9"/>
      <c r="H16" s="1"/>
      <c r="I16" s="9"/>
      <c r="J16" s="1"/>
      <c r="K16" s="82"/>
      <c r="L16" s="153"/>
    </row>
    <row r="17" spans="1:12" ht="18.75" customHeight="1" thickBot="1" x14ac:dyDescent="0.3">
      <c r="A17" s="31" t="s">
        <v>28</v>
      </c>
      <c r="B17" s="21"/>
      <c r="C17" s="22"/>
      <c r="D17" s="23"/>
      <c r="E17" s="24"/>
      <c r="F17" s="24"/>
      <c r="G17" s="25"/>
      <c r="H17" s="25"/>
      <c r="I17" s="25"/>
      <c r="J17" s="25"/>
      <c r="K17" s="26"/>
      <c r="L17" s="155"/>
    </row>
    <row r="18" spans="1:12" ht="18" customHeight="1" thickBot="1" x14ac:dyDescent="0.3">
      <c r="A18" s="86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</row>
    <row r="19" spans="1:12" ht="26.25" thickBot="1" x14ac:dyDescent="0.3">
      <c r="A19" s="32" t="s">
        <v>0</v>
      </c>
      <c r="B19" s="33" t="s">
        <v>1</v>
      </c>
      <c r="C19" s="34" t="s">
        <v>22</v>
      </c>
      <c r="D19" s="33" t="s">
        <v>25</v>
      </c>
      <c r="E19" s="35" t="s">
        <v>26</v>
      </c>
      <c r="F19" s="35" t="s">
        <v>31</v>
      </c>
      <c r="G19" s="35" t="s">
        <v>2</v>
      </c>
      <c r="H19" s="34" t="s">
        <v>3</v>
      </c>
      <c r="I19" s="33" t="s">
        <v>4</v>
      </c>
      <c r="J19" s="34" t="s">
        <v>5</v>
      </c>
      <c r="K19" s="36" t="s">
        <v>23</v>
      </c>
      <c r="L19" s="156" t="s">
        <v>95</v>
      </c>
    </row>
    <row r="20" spans="1:12" ht="29.25" customHeight="1" x14ac:dyDescent="0.25">
      <c r="A20" s="14" t="s">
        <v>12</v>
      </c>
      <c r="B20" s="191" t="s">
        <v>13</v>
      </c>
      <c r="C20" s="75" t="s">
        <v>14</v>
      </c>
      <c r="D20" s="75" t="s">
        <v>88</v>
      </c>
      <c r="E20" s="165" t="s">
        <v>96</v>
      </c>
      <c r="F20" s="27">
        <v>2E-3</v>
      </c>
      <c r="G20" s="139">
        <v>257</v>
      </c>
      <c r="H20" s="144">
        <v>16</v>
      </c>
      <c r="I20" s="140">
        <f>G20+H20</f>
        <v>273</v>
      </c>
      <c r="J20" s="141">
        <v>1</v>
      </c>
      <c r="K20" s="138">
        <f>I20*J20</f>
        <v>273</v>
      </c>
      <c r="L20" s="152"/>
    </row>
    <row r="21" spans="1:12" ht="26.25" thickBot="1" x14ac:dyDescent="0.3">
      <c r="A21" s="67"/>
      <c r="B21" s="192"/>
      <c r="C21" s="12" t="s">
        <v>15</v>
      </c>
      <c r="D21" s="12" t="s">
        <v>89</v>
      </c>
      <c r="E21" s="166" t="s">
        <v>96</v>
      </c>
      <c r="F21" s="20"/>
      <c r="G21" s="1"/>
      <c r="H21" s="9"/>
      <c r="I21" s="1"/>
      <c r="J21" s="9"/>
      <c r="K21" s="83"/>
      <c r="L21" s="157"/>
    </row>
    <row r="22" spans="1:12" ht="16.5" thickBot="1" x14ac:dyDescent="0.3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</row>
    <row r="23" spans="1:12" ht="26.25" thickBot="1" x14ac:dyDescent="0.3">
      <c r="A23" s="52" t="s">
        <v>0</v>
      </c>
      <c r="B23" s="53" t="s">
        <v>1</v>
      </c>
      <c r="C23" s="54" t="s">
        <v>22</v>
      </c>
      <c r="D23" s="53" t="s">
        <v>25</v>
      </c>
      <c r="E23" s="53" t="s">
        <v>26</v>
      </c>
      <c r="F23" s="53" t="s">
        <v>31</v>
      </c>
      <c r="G23" s="53" t="s">
        <v>2</v>
      </c>
      <c r="H23" s="54" t="s">
        <v>3</v>
      </c>
      <c r="I23" s="53" t="s">
        <v>4</v>
      </c>
      <c r="J23" s="54" t="s">
        <v>5</v>
      </c>
      <c r="K23" s="55" t="s">
        <v>23</v>
      </c>
      <c r="L23" s="55" t="s">
        <v>95</v>
      </c>
    </row>
    <row r="24" spans="1:12" ht="28.5" customHeight="1" x14ac:dyDescent="0.25">
      <c r="A24" s="14" t="s">
        <v>16</v>
      </c>
      <c r="B24" s="191" t="s">
        <v>17</v>
      </c>
      <c r="C24" s="11" t="s">
        <v>18</v>
      </c>
      <c r="D24" s="11" t="s">
        <v>87</v>
      </c>
      <c r="E24" s="165" t="s">
        <v>96</v>
      </c>
      <c r="F24" s="69">
        <v>0</v>
      </c>
      <c r="G24" s="64">
        <v>0</v>
      </c>
      <c r="H24" s="89">
        <f>2*21.88</f>
        <v>43.76</v>
      </c>
      <c r="I24" s="89">
        <f>H24</f>
        <v>43.76</v>
      </c>
      <c r="J24" s="135">
        <v>1</v>
      </c>
      <c r="K24" s="90">
        <f>I24*J24</f>
        <v>43.76</v>
      </c>
      <c r="L24" s="185" t="s">
        <v>122</v>
      </c>
    </row>
    <row r="25" spans="1:12" ht="29.25" customHeight="1" thickBot="1" x14ac:dyDescent="0.3">
      <c r="A25" s="73"/>
      <c r="B25" s="192"/>
      <c r="C25" s="84" t="s">
        <v>19</v>
      </c>
      <c r="D25" s="84" t="s">
        <v>86</v>
      </c>
      <c r="E25" s="166" t="s">
        <v>96</v>
      </c>
      <c r="F25" s="85"/>
      <c r="G25" s="62"/>
      <c r="H25" s="66"/>
      <c r="I25" s="62"/>
      <c r="J25" s="66"/>
      <c r="K25" s="74"/>
      <c r="L25" s="158"/>
    </row>
    <row r="26" spans="1:12" ht="6.75" customHeight="1" x14ac:dyDescent="0.25"/>
    <row r="27" spans="1:12" x14ac:dyDescent="0.25">
      <c r="B27" s="77"/>
      <c r="C27" s="77"/>
      <c r="D27" s="77"/>
      <c r="E27" s="77"/>
      <c r="F27" s="77"/>
      <c r="G27" s="28" t="s">
        <v>29</v>
      </c>
    </row>
    <row r="28" spans="1:12" x14ac:dyDescent="0.25">
      <c r="B28" s="78"/>
      <c r="C28" s="78"/>
      <c r="D28" s="78"/>
      <c r="E28" s="78"/>
      <c r="F28" s="78"/>
      <c r="G28" s="99" t="s">
        <v>83</v>
      </c>
    </row>
    <row r="29" spans="1:12" ht="14.25" customHeight="1" x14ac:dyDescent="0.25">
      <c r="B29" s="78"/>
      <c r="C29" s="78"/>
      <c r="D29" s="78"/>
      <c r="E29" s="78"/>
      <c r="F29" s="78"/>
    </row>
    <row r="30" spans="1:12" ht="15.75" hidden="1" customHeight="1" thickBot="1" x14ac:dyDescent="0.25">
      <c r="B30" s="79"/>
      <c r="C30" s="79"/>
      <c r="D30" s="79"/>
      <c r="E30" s="79"/>
      <c r="F30" s="79"/>
    </row>
    <row r="31" spans="1:12" ht="15.75" hidden="1" customHeight="1" thickBot="1" x14ac:dyDescent="0.25">
      <c r="B31" s="80"/>
      <c r="C31" s="80"/>
      <c r="D31" s="80"/>
      <c r="E31" s="80"/>
      <c r="F31" s="80"/>
    </row>
    <row r="32" spans="1:12" ht="13.5" customHeight="1" x14ac:dyDescent="0.25">
      <c r="B32" s="81"/>
      <c r="C32" s="81"/>
      <c r="D32" s="81"/>
      <c r="E32" s="81"/>
      <c r="F32" s="81"/>
    </row>
    <row r="33" spans="4:6" ht="14.25" customHeight="1" x14ac:dyDescent="0.25">
      <c r="D33" s="30"/>
      <c r="E33" s="76"/>
      <c r="F33" s="76"/>
    </row>
    <row r="34" spans="4:6" x14ac:dyDescent="0.25">
      <c r="E34" s="60"/>
      <c r="F34" s="60"/>
    </row>
  </sheetData>
  <mergeCells count="10">
    <mergeCell ref="A1:L1"/>
    <mergeCell ref="K14:K15"/>
    <mergeCell ref="B20:B21"/>
    <mergeCell ref="B24:B25"/>
    <mergeCell ref="A14:A15"/>
    <mergeCell ref="G14:G15"/>
    <mergeCell ref="H14:H15"/>
    <mergeCell ref="I14:I15"/>
    <mergeCell ref="J14:J15"/>
    <mergeCell ref="E14:E16"/>
  </mergeCells>
  <conditionalFormatting sqref="E24:E25">
    <cfRule type="cellIs" dxfId="179" priority="13" operator="equal">
      <formula>$P$6</formula>
    </cfRule>
    <cfRule type="cellIs" dxfId="178" priority="14" operator="equal">
      <formula>$P$5</formula>
    </cfRule>
    <cfRule type="cellIs" dxfId="177" priority="15" operator="equal">
      <formula>$P$4</formula>
    </cfRule>
  </conditionalFormatting>
  <conditionalFormatting sqref="E5:E9">
    <cfRule type="cellIs" dxfId="176" priority="10" operator="equal">
      <formula>$P$6</formula>
    </cfRule>
    <cfRule type="cellIs" dxfId="175" priority="11" operator="equal">
      <formula>$P$5</formula>
    </cfRule>
    <cfRule type="cellIs" dxfId="174" priority="12" operator="equal">
      <formula>$P$4</formula>
    </cfRule>
  </conditionalFormatting>
  <conditionalFormatting sqref="E14">
    <cfRule type="cellIs" dxfId="173" priority="7" operator="equal">
      <formula>$P$6</formula>
    </cfRule>
    <cfRule type="cellIs" dxfId="172" priority="8" operator="equal">
      <formula>$P$5</formula>
    </cfRule>
    <cfRule type="cellIs" dxfId="171" priority="9" operator="equal">
      <formula>$P$4</formula>
    </cfRule>
  </conditionalFormatting>
  <conditionalFormatting sqref="E20:E21">
    <cfRule type="cellIs" dxfId="170" priority="4" operator="equal">
      <formula>$P$6</formula>
    </cfRule>
    <cfRule type="cellIs" dxfId="169" priority="5" operator="equal">
      <formula>$P$5</formula>
    </cfRule>
    <cfRule type="cellIs" dxfId="168" priority="6" operator="equal">
      <formula>$P$4</formula>
    </cfRule>
  </conditionalFormatting>
  <conditionalFormatting sqref="E11">
    <cfRule type="cellIs" dxfId="167" priority="1" operator="equal">
      <formula>$P$6</formula>
    </cfRule>
    <cfRule type="cellIs" dxfId="166" priority="2" operator="equal">
      <formula>$P$5</formula>
    </cfRule>
    <cfRule type="cellIs" dxfId="165" priority="3" operator="equal">
      <formula>$P$4</formula>
    </cfRule>
  </conditionalFormatting>
  <dataValidations count="1">
    <dataValidation type="list" allowBlank="1" showInputMessage="1" showErrorMessage="1" sqref="E20:E21 E24:E25 E5:E11 E14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7" workbookViewId="0">
      <selection activeCell="N14" sqref="M14:N16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17" customWidth="1"/>
    <col min="15" max="16" width="0" hidden="1" customWidth="1"/>
  </cols>
  <sheetData>
    <row r="1" spans="1:16" ht="18" x14ac:dyDescent="0.25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26</v>
      </c>
      <c r="G4" s="38" t="s">
        <v>26</v>
      </c>
      <c r="H4" s="38" t="s">
        <v>26</v>
      </c>
      <c r="I4" s="38" t="s">
        <v>26</v>
      </c>
      <c r="J4" s="38" t="s">
        <v>26</v>
      </c>
      <c r="K4" s="38" t="s">
        <v>26</v>
      </c>
      <c r="L4" s="40" t="s">
        <v>95</v>
      </c>
      <c r="O4" s="159"/>
      <c r="P4" t="s">
        <v>96</v>
      </c>
    </row>
    <row r="5" spans="1:16" ht="54" customHeight="1" x14ac:dyDescent="0.25">
      <c r="A5" s="88" t="s">
        <v>35</v>
      </c>
      <c r="B5" s="87" t="s">
        <v>47</v>
      </c>
      <c r="C5" s="87" t="s">
        <v>48</v>
      </c>
      <c r="D5" s="96" t="s">
        <v>49</v>
      </c>
      <c r="E5" s="165" t="s">
        <v>96</v>
      </c>
      <c r="F5" s="10"/>
      <c r="G5" s="10"/>
      <c r="H5" s="10"/>
      <c r="I5" s="10"/>
      <c r="J5" s="10"/>
      <c r="K5" s="10"/>
      <c r="L5" s="151"/>
      <c r="O5" s="160"/>
      <c r="P5" t="s">
        <v>97</v>
      </c>
    </row>
    <row r="6" spans="1:16" ht="41.25" customHeight="1" x14ac:dyDescent="0.25">
      <c r="A6" s="88" t="s">
        <v>34</v>
      </c>
      <c r="B6" s="117" t="s">
        <v>38</v>
      </c>
      <c r="C6" s="125" t="s">
        <v>42</v>
      </c>
      <c r="D6" s="117" t="s">
        <v>43</v>
      </c>
      <c r="E6" s="162" t="s">
        <v>96</v>
      </c>
      <c r="F6" s="10"/>
      <c r="G6" s="10"/>
      <c r="H6" s="10"/>
      <c r="I6" s="10"/>
      <c r="J6" s="10"/>
      <c r="K6" s="10"/>
      <c r="L6" s="151"/>
      <c r="O6" s="161"/>
      <c r="P6" t="s">
        <v>98</v>
      </c>
    </row>
    <row r="7" spans="1:16" ht="41.25" customHeight="1" x14ac:dyDescent="0.25">
      <c r="A7" s="107"/>
      <c r="B7" s="123" t="s">
        <v>39</v>
      </c>
      <c r="C7" s="123" t="s">
        <v>41</v>
      </c>
      <c r="D7" s="123" t="s">
        <v>44</v>
      </c>
      <c r="E7" s="162" t="s">
        <v>96</v>
      </c>
      <c r="F7" s="6"/>
      <c r="G7" s="6"/>
      <c r="H7" s="6"/>
      <c r="I7" s="6"/>
      <c r="J7" s="6"/>
      <c r="K7" s="6"/>
      <c r="L7" s="152"/>
    </row>
    <row r="8" spans="1:16" ht="65.25" customHeight="1" x14ac:dyDescent="0.25">
      <c r="A8" s="107"/>
      <c r="B8" s="126"/>
      <c r="C8" s="122"/>
      <c r="D8" s="122" t="s">
        <v>45</v>
      </c>
      <c r="E8" s="162" t="s">
        <v>96</v>
      </c>
      <c r="F8" s="6"/>
      <c r="G8" s="6"/>
      <c r="H8" s="6"/>
      <c r="I8" s="6"/>
      <c r="J8" s="6"/>
      <c r="K8" s="6"/>
      <c r="L8" s="152"/>
    </row>
    <row r="9" spans="1:16" ht="41.25" customHeight="1" x14ac:dyDescent="0.25">
      <c r="A9" s="18"/>
      <c r="B9" s="98" t="s">
        <v>39</v>
      </c>
      <c r="C9" s="98" t="s">
        <v>40</v>
      </c>
      <c r="D9" s="98" t="s">
        <v>46</v>
      </c>
      <c r="E9" s="162" t="s">
        <v>96</v>
      </c>
      <c r="F9" s="6"/>
      <c r="G9" s="6"/>
      <c r="H9" s="6"/>
      <c r="I9" s="6"/>
      <c r="J9" s="6"/>
      <c r="K9" s="6"/>
      <c r="L9" s="152"/>
    </row>
    <row r="10" spans="1:16" ht="27" customHeight="1" x14ac:dyDescent="0.25">
      <c r="A10" s="108" t="s">
        <v>33</v>
      </c>
      <c r="B10" s="117" t="s">
        <v>115</v>
      </c>
      <c r="C10" s="125" t="s">
        <v>36</v>
      </c>
      <c r="D10" s="182">
        <v>42583</v>
      </c>
      <c r="E10" s="186" t="s">
        <v>99</v>
      </c>
      <c r="F10" s="6"/>
      <c r="G10" s="15"/>
      <c r="H10" s="16"/>
      <c r="I10" s="15"/>
      <c r="J10" s="16"/>
      <c r="K10" s="127"/>
      <c r="L10" s="151" t="s">
        <v>121</v>
      </c>
    </row>
    <row r="11" spans="1:16" ht="29.25" customHeight="1" thickBot="1" x14ac:dyDescent="0.3">
      <c r="A11" s="109"/>
      <c r="B11" s="181"/>
      <c r="C11" s="13" t="s">
        <v>116</v>
      </c>
      <c r="D11" s="183" t="s">
        <v>117</v>
      </c>
      <c r="E11" s="164" t="s">
        <v>96</v>
      </c>
      <c r="F11" s="20"/>
      <c r="G11" s="62"/>
      <c r="H11" s="66"/>
      <c r="I11" s="62"/>
      <c r="J11" s="66"/>
      <c r="K11" s="129"/>
      <c r="L11" s="153"/>
    </row>
    <row r="12" spans="1:16" ht="16.5" thickBot="1" x14ac:dyDescent="0.3">
      <c r="A12" s="70" t="s">
        <v>27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6" ht="26.25" thickBot="1" x14ac:dyDescent="0.3">
      <c r="A13" s="44" t="s">
        <v>0</v>
      </c>
      <c r="B13" s="45" t="s">
        <v>1</v>
      </c>
      <c r="C13" s="46" t="s">
        <v>24</v>
      </c>
      <c r="D13" s="45" t="s">
        <v>25</v>
      </c>
      <c r="E13" s="45" t="s">
        <v>26</v>
      </c>
      <c r="F13" s="45" t="s">
        <v>26</v>
      </c>
      <c r="G13" s="45" t="s">
        <v>26</v>
      </c>
      <c r="H13" s="45" t="s">
        <v>26</v>
      </c>
      <c r="I13" s="45" t="s">
        <v>26</v>
      </c>
      <c r="J13" s="45" t="s">
        <v>26</v>
      </c>
      <c r="K13" s="45" t="s">
        <v>26</v>
      </c>
      <c r="L13" s="48" t="s">
        <v>95</v>
      </c>
    </row>
    <row r="14" spans="1:16" ht="41.25" customHeight="1" x14ac:dyDescent="0.25">
      <c r="A14" s="193" t="s">
        <v>6</v>
      </c>
      <c r="B14" s="6" t="s">
        <v>7</v>
      </c>
      <c r="C14" s="4" t="s">
        <v>10</v>
      </c>
      <c r="D14" s="75" t="s">
        <v>90</v>
      </c>
      <c r="E14" s="218" t="s">
        <v>96</v>
      </c>
      <c r="F14" s="27">
        <v>2.0999999999999999E-3</v>
      </c>
      <c r="G14" s="195">
        <v>371</v>
      </c>
      <c r="H14" s="196" t="s">
        <v>30</v>
      </c>
      <c r="I14" s="198">
        <f>G14</f>
        <v>371</v>
      </c>
      <c r="J14" s="206">
        <v>1</v>
      </c>
      <c r="K14" s="217">
        <f>I14*J14</f>
        <v>371</v>
      </c>
      <c r="L14" s="154"/>
    </row>
    <row r="15" spans="1:16" ht="41.25" customHeight="1" x14ac:dyDescent="0.25">
      <c r="A15" s="194"/>
      <c r="B15" s="6" t="s">
        <v>8</v>
      </c>
      <c r="C15" s="3"/>
      <c r="D15" s="2"/>
      <c r="E15" s="219"/>
      <c r="F15" s="8"/>
      <c r="G15" s="195"/>
      <c r="H15" s="197"/>
      <c r="I15" s="199"/>
      <c r="J15" s="207"/>
      <c r="K15" s="208"/>
      <c r="L15" s="152"/>
    </row>
    <row r="16" spans="1:16" ht="27.75" customHeight="1" thickBot="1" x14ac:dyDescent="0.3">
      <c r="A16" s="67"/>
      <c r="B16" s="7" t="s">
        <v>9</v>
      </c>
      <c r="C16" s="1"/>
      <c r="D16" s="5"/>
      <c r="E16" s="220"/>
      <c r="F16" s="20"/>
      <c r="G16" s="20"/>
      <c r="H16" s="20"/>
      <c r="I16" s="20"/>
      <c r="J16" s="20"/>
      <c r="K16" s="146"/>
      <c r="L16" s="153"/>
    </row>
    <row r="17" spans="1:12" ht="18.75" customHeight="1" thickBot="1" x14ac:dyDescent="0.3">
      <c r="A17" s="31" t="s">
        <v>28</v>
      </c>
      <c r="B17" s="21"/>
      <c r="C17" s="22"/>
      <c r="D17" s="23"/>
      <c r="E17" s="24"/>
      <c r="F17" s="24"/>
      <c r="G17" s="24"/>
      <c r="H17" s="24"/>
      <c r="I17" s="24"/>
      <c r="J17" s="24"/>
      <c r="K17" s="24"/>
      <c r="L17" s="155"/>
    </row>
    <row r="18" spans="1:12" ht="18" customHeight="1" thickBot="1" x14ac:dyDescent="0.3">
      <c r="A18" s="86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</row>
    <row r="19" spans="1:12" ht="26.25" thickBot="1" x14ac:dyDescent="0.3">
      <c r="A19" s="32" t="s">
        <v>0</v>
      </c>
      <c r="B19" s="33" t="s">
        <v>1</v>
      </c>
      <c r="C19" s="34" t="s">
        <v>22</v>
      </c>
      <c r="D19" s="33" t="s">
        <v>25</v>
      </c>
      <c r="E19" s="35" t="s">
        <v>26</v>
      </c>
      <c r="F19" s="35" t="s">
        <v>26</v>
      </c>
      <c r="G19" s="35" t="s">
        <v>26</v>
      </c>
      <c r="H19" s="35" t="s">
        <v>26</v>
      </c>
      <c r="I19" s="35" t="s">
        <v>26</v>
      </c>
      <c r="J19" s="35" t="s">
        <v>26</v>
      </c>
      <c r="K19" s="35" t="s">
        <v>26</v>
      </c>
      <c r="L19" s="156" t="s">
        <v>95</v>
      </c>
    </row>
    <row r="20" spans="1:12" ht="29.25" customHeight="1" x14ac:dyDescent="0.25">
      <c r="A20" s="14" t="s">
        <v>12</v>
      </c>
      <c r="B20" s="191" t="s">
        <v>13</v>
      </c>
      <c r="C20" s="75" t="s">
        <v>14</v>
      </c>
      <c r="D20" s="75" t="s">
        <v>88</v>
      </c>
      <c r="E20" s="162" t="s">
        <v>96</v>
      </c>
      <c r="F20" s="75"/>
      <c r="G20" s="75"/>
      <c r="H20" s="75"/>
      <c r="I20" s="75"/>
      <c r="J20" s="75"/>
      <c r="K20" s="75"/>
      <c r="L20" s="152"/>
    </row>
    <row r="21" spans="1:12" ht="26.25" thickBot="1" x14ac:dyDescent="0.3">
      <c r="A21" s="67"/>
      <c r="B21" s="192"/>
      <c r="C21" s="12" t="s">
        <v>15</v>
      </c>
      <c r="D21" s="12" t="s">
        <v>89</v>
      </c>
      <c r="E21" s="162" t="s">
        <v>96</v>
      </c>
      <c r="F21" s="12"/>
      <c r="G21" s="12"/>
      <c r="H21" s="12"/>
      <c r="I21" s="12"/>
      <c r="J21" s="12"/>
      <c r="K21" s="12"/>
      <c r="L21" s="157"/>
    </row>
    <row r="22" spans="1:12" ht="16.5" thickBot="1" x14ac:dyDescent="0.3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</row>
    <row r="23" spans="1:12" ht="26.25" thickBot="1" x14ac:dyDescent="0.3">
      <c r="A23" s="52" t="s">
        <v>0</v>
      </c>
      <c r="B23" s="53" t="s">
        <v>1</v>
      </c>
      <c r="C23" s="54" t="s">
        <v>22</v>
      </c>
      <c r="D23" s="53" t="s">
        <v>25</v>
      </c>
      <c r="E23" s="53" t="s">
        <v>26</v>
      </c>
      <c r="F23" s="53" t="s">
        <v>26</v>
      </c>
      <c r="G23" s="53" t="s">
        <v>26</v>
      </c>
      <c r="H23" s="53" t="s">
        <v>26</v>
      </c>
      <c r="I23" s="53" t="s">
        <v>26</v>
      </c>
      <c r="J23" s="53" t="s">
        <v>26</v>
      </c>
      <c r="K23" s="53" t="s">
        <v>26</v>
      </c>
      <c r="L23" s="55" t="s">
        <v>95</v>
      </c>
    </row>
    <row r="24" spans="1:12" ht="28.5" customHeight="1" x14ac:dyDescent="0.25">
      <c r="A24" s="14" t="s">
        <v>16</v>
      </c>
      <c r="B24" s="191" t="s">
        <v>17</v>
      </c>
      <c r="C24" s="11" t="s">
        <v>18</v>
      </c>
      <c r="D24" s="11" t="s">
        <v>87</v>
      </c>
      <c r="E24" s="162" t="s">
        <v>96</v>
      </c>
      <c r="F24" s="56"/>
      <c r="G24" s="56"/>
      <c r="H24" s="56"/>
      <c r="I24" s="56"/>
      <c r="J24" s="56"/>
      <c r="K24" s="56"/>
      <c r="L24" s="185" t="s">
        <v>123</v>
      </c>
    </row>
    <row r="25" spans="1:12" ht="29.25" customHeight="1" thickBot="1" x14ac:dyDescent="0.3">
      <c r="A25" s="73"/>
      <c r="B25" s="192"/>
      <c r="C25" s="84" t="s">
        <v>19</v>
      </c>
      <c r="D25" s="84" t="s">
        <v>86</v>
      </c>
      <c r="E25" s="184" t="s">
        <v>96</v>
      </c>
      <c r="F25" s="85"/>
      <c r="G25" s="85"/>
      <c r="H25" s="85"/>
      <c r="I25" s="85"/>
      <c r="J25" s="85"/>
      <c r="K25" s="85"/>
      <c r="L25" s="158"/>
    </row>
    <row r="26" spans="1:12" ht="6.75" customHeight="1" x14ac:dyDescent="0.25"/>
    <row r="27" spans="1:12" x14ac:dyDescent="0.25">
      <c r="C27" s="147"/>
      <c r="D27" s="77"/>
      <c r="E27" s="77"/>
      <c r="F27" s="77"/>
      <c r="G27" s="28" t="s">
        <v>29</v>
      </c>
    </row>
    <row r="28" spans="1:12" x14ac:dyDescent="0.25">
      <c r="C28" s="147"/>
      <c r="D28" s="78"/>
      <c r="E28" s="78"/>
      <c r="F28" s="78"/>
      <c r="G28" s="99" t="s">
        <v>81</v>
      </c>
    </row>
    <row r="29" spans="1:12" ht="14.25" customHeight="1" x14ac:dyDescent="0.25">
      <c r="C29" s="147"/>
      <c r="D29" s="78"/>
      <c r="E29" s="78"/>
      <c r="F29" s="78"/>
    </row>
    <row r="30" spans="1:12" ht="15" hidden="1" customHeight="1" x14ac:dyDescent="0.25">
      <c r="C30" s="148"/>
      <c r="D30" s="79"/>
      <c r="E30" s="79"/>
      <c r="F30" s="79"/>
    </row>
    <row r="31" spans="1:12" ht="15" hidden="1" customHeight="1" x14ac:dyDescent="0.25">
      <c r="C31" s="149"/>
      <c r="D31" s="80"/>
      <c r="E31" s="80"/>
      <c r="F31" s="80"/>
    </row>
    <row r="32" spans="1:12" ht="13.5" customHeight="1" x14ac:dyDescent="0.25">
      <c r="C32" s="145"/>
      <c r="D32" s="81"/>
      <c r="E32" s="81"/>
      <c r="F32" s="81"/>
    </row>
    <row r="33" spans="4:6" ht="14.25" customHeight="1" x14ac:dyDescent="0.25">
      <c r="D33" s="30"/>
      <c r="E33" s="76"/>
      <c r="F33" s="76"/>
    </row>
    <row r="34" spans="4:6" x14ac:dyDescent="0.25">
      <c r="E34" s="60"/>
      <c r="F34" s="60"/>
    </row>
  </sheetData>
  <mergeCells count="10">
    <mergeCell ref="A1:L1"/>
    <mergeCell ref="K14:K15"/>
    <mergeCell ref="B20:B21"/>
    <mergeCell ref="B24:B25"/>
    <mergeCell ref="A14:A15"/>
    <mergeCell ref="G14:G15"/>
    <mergeCell ref="H14:H15"/>
    <mergeCell ref="I14:I15"/>
    <mergeCell ref="J14:J15"/>
    <mergeCell ref="E14:E16"/>
  </mergeCells>
  <conditionalFormatting sqref="E6:E9">
    <cfRule type="cellIs" dxfId="164" priority="25" operator="equal">
      <formula>$P$6</formula>
    </cfRule>
    <cfRule type="cellIs" dxfId="163" priority="26" operator="equal">
      <formula>$P$5</formula>
    </cfRule>
    <cfRule type="cellIs" dxfId="162" priority="27" operator="equal">
      <formula>$P$4</formula>
    </cfRule>
    <cfRule type="cellIs" dxfId="161" priority="28" operator="equal">
      <formula>$J$5</formula>
    </cfRule>
    <cfRule type="cellIs" dxfId="160" priority="29" operator="equal">
      <formula>$J$4</formula>
    </cfRule>
    <cfRule type="cellIs" dxfId="159" priority="30" operator="equal">
      <formula>$J$3</formula>
    </cfRule>
  </conditionalFormatting>
  <conditionalFormatting sqref="E14">
    <cfRule type="cellIs" dxfId="158" priority="19" operator="equal">
      <formula>$P$6</formula>
    </cfRule>
    <cfRule type="cellIs" dxfId="157" priority="20" operator="equal">
      <formula>$P$5</formula>
    </cfRule>
    <cfRule type="cellIs" dxfId="156" priority="21" operator="equal">
      <formula>$P$4</formula>
    </cfRule>
    <cfRule type="cellIs" dxfId="155" priority="22" operator="equal">
      <formula>$J$5</formula>
    </cfRule>
    <cfRule type="cellIs" dxfId="154" priority="23" operator="equal">
      <formula>$J$4</formula>
    </cfRule>
    <cfRule type="cellIs" dxfId="153" priority="24" operator="equal">
      <formula>$J$3</formula>
    </cfRule>
  </conditionalFormatting>
  <conditionalFormatting sqref="E20:E21">
    <cfRule type="cellIs" dxfId="152" priority="13" operator="equal">
      <formula>$P$6</formula>
    </cfRule>
    <cfRule type="cellIs" dxfId="151" priority="14" operator="equal">
      <formula>$P$5</formula>
    </cfRule>
    <cfRule type="cellIs" dxfId="150" priority="15" operator="equal">
      <formula>$P$4</formula>
    </cfRule>
    <cfRule type="cellIs" dxfId="149" priority="16" operator="equal">
      <formula>$J$5</formula>
    </cfRule>
    <cfRule type="cellIs" dxfId="148" priority="17" operator="equal">
      <formula>$J$4</formula>
    </cfRule>
    <cfRule type="cellIs" dxfId="147" priority="18" operator="equal">
      <formula>$J$3</formula>
    </cfRule>
  </conditionalFormatting>
  <conditionalFormatting sqref="E24:E25">
    <cfRule type="cellIs" dxfId="146" priority="7" operator="equal">
      <formula>$P$6</formula>
    </cfRule>
    <cfRule type="cellIs" dxfId="145" priority="8" operator="equal">
      <formula>$P$5</formula>
    </cfRule>
    <cfRule type="cellIs" dxfId="144" priority="9" operator="equal">
      <formula>$P$4</formula>
    </cfRule>
    <cfRule type="cellIs" dxfId="143" priority="10" operator="equal">
      <formula>$J$5</formula>
    </cfRule>
    <cfRule type="cellIs" dxfId="142" priority="11" operator="equal">
      <formula>$J$4</formula>
    </cfRule>
    <cfRule type="cellIs" dxfId="141" priority="12" operator="equal">
      <formula>$J$3</formula>
    </cfRule>
  </conditionalFormatting>
  <conditionalFormatting sqref="E5">
    <cfRule type="cellIs" dxfId="140" priority="4" operator="equal">
      <formula>$P$6</formula>
    </cfRule>
    <cfRule type="cellIs" dxfId="139" priority="5" operator="equal">
      <formula>$P$5</formula>
    </cfRule>
    <cfRule type="cellIs" dxfId="138" priority="6" operator="equal">
      <formula>$P$4</formula>
    </cfRule>
  </conditionalFormatting>
  <conditionalFormatting sqref="E11">
    <cfRule type="cellIs" dxfId="137" priority="1" operator="equal">
      <formula>$P$6</formula>
    </cfRule>
    <cfRule type="cellIs" dxfId="136" priority="2" operator="equal">
      <formula>$P$5</formula>
    </cfRule>
    <cfRule type="cellIs" dxfId="135" priority="3" operator="equal">
      <formula>$P$4</formula>
    </cfRule>
  </conditionalFormatting>
  <dataValidations count="2">
    <dataValidation type="list" allowBlank="1" showInputMessage="1" showErrorMessage="1" sqref="E24:E25 E6:E9 E20:E21 E14">
      <formula1>Status</formula1>
    </dataValidation>
    <dataValidation type="list" allowBlank="1" showInputMessage="1" showErrorMessage="1" sqref="E5 E10:E11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4" workbookViewId="0">
      <selection activeCell="N14" sqref="M14:N16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17" customWidth="1"/>
    <col min="15" max="16" width="0" hidden="1" customWidth="1"/>
  </cols>
  <sheetData>
    <row r="1" spans="1:16" ht="18" x14ac:dyDescent="0.25">
      <c r="A1" s="188" t="s">
        <v>106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54" customHeight="1" x14ac:dyDescent="0.25">
      <c r="A5" s="88" t="s">
        <v>35</v>
      </c>
      <c r="B5" s="87" t="s">
        <v>47</v>
      </c>
      <c r="C5" s="87" t="s">
        <v>48</v>
      </c>
      <c r="D5" s="96" t="s">
        <v>49</v>
      </c>
      <c r="E5" s="177" t="s">
        <v>96</v>
      </c>
      <c r="F5" s="6">
        <v>1.1999999999999999E-3</v>
      </c>
      <c r="G5" s="61">
        <v>180</v>
      </c>
      <c r="H5" s="64">
        <v>270</v>
      </c>
      <c r="I5" s="61">
        <f>G5+H5</f>
        <v>450</v>
      </c>
      <c r="J5" s="135">
        <v>1</v>
      </c>
      <c r="K5" s="130">
        <f>J5*I5</f>
        <v>450</v>
      </c>
      <c r="L5" s="151"/>
      <c r="O5" s="160"/>
      <c r="P5" t="s">
        <v>97</v>
      </c>
    </row>
    <row r="6" spans="1:16" ht="41.25" customHeight="1" x14ac:dyDescent="0.25">
      <c r="A6" s="88" t="s">
        <v>34</v>
      </c>
      <c r="B6" s="117" t="s">
        <v>38</v>
      </c>
      <c r="C6" s="125" t="s">
        <v>42</v>
      </c>
      <c r="D6" s="117" t="s">
        <v>43</v>
      </c>
      <c r="E6" s="164" t="s">
        <v>96</v>
      </c>
      <c r="F6" s="6"/>
      <c r="G6" s="15"/>
      <c r="H6" s="16"/>
      <c r="I6" s="15"/>
      <c r="J6" s="16"/>
      <c r="K6" s="127"/>
      <c r="L6" s="151"/>
      <c r="O6" s="161"/>
      <c r="P6" t="s">
        <v>98</v>
      </c>
    </row>
    <row r="7" spans="1:16" ht="41.25" customHeight="1" x14ac:dyDescent="0.25">
      <c r="A7" s="107"/>
      <c r="B7" s="123" t="s">
        <v>39</v>
      </c>
      <c r="C7" s="123" t="s">
        <v>41</v>
      </c>
      <c r="D7" s="123" t="s">
        <v>44</v>
      </c>
      <c r="E7" s="164" t="s">
        <v>96</v>
      </c>
      <c r="F7" s="6"/>
      <c r="G7" s="15"/>
      <c r="H7" s="16"/>
      <c r="I7" s="15"/>
      <c r="J7" s="16"/>
      <c r="K7" s="127"/>
      <c r="L7" s="152"/>
    </row>
    <row r="8" spans="1:16" ht="65.25" customHeight="1" x14ac:dyDescent="0.25">
      <c r="A8" s="107"/>
      <c r="B8" s="126"/>
      <c r="C8" s="122"/>
      <c r="D8" s="122" t="s">
        <v>45</v>
      </c>
      <c r="E8" s="164" t="s">
        <v>96</v>
      </c>
      <c r="F8" s="6"/>
      <c r="G8" s="15"/>
      <c r="H8" s="16"/>
      <c r="I8" s="15"/>
      <c r="J8" s="16"/>
      <c r="K8" s="127"/>
      <c r="L8" s="152"/>
    </row>
    <row r="9" spans="1:16" ht="41.25" customHeight="1" x14ac:dyDescent="0.25">
      <c r="A9" s="18"/>
      <c r="B9" s="98" t="s">
        <v>39</v>
      </c>
      <c r="C9" s="98" t="s">
        <v>40</v>
      </c>
      <c r="D9" s="98" t="s">
        <v>46</v>
      </c>
      <c r="E9" s="176" t="s">
        <v>96</v>
      </c>
      <c r="F9" s="6"/>
      <c r="G9" s="15"/>
      <c r="H9" s="16"/>
      <c r="I9" s="15"/>
      <c r="J9" s="16"/>
      <c r="K9" s="127"/>
      <c r="L9" s="152"/>
    </row>
    <row r="10" spans="1:16" ht="27" customHeight="1" x14ac:dyDescent="0.25">
      <c r="A10" s="108" t="s">
        <v>33</v>
      </c>
      <c r="B10" s="117" t="s">
        <v>115</v>
      </c>
      <c r="C10" s="125" t="s">
        <v>36</v>
      </c>
      <c r="D10" s="182">
        <v>42583</v>
      </c>
      <c r="E10" s="186" t="s">
        <v>99</v>
      </c>
      <c r="F10" s="6"/>
      <c r="G10" s="15"/>
      <c r="H10" s="16"/>
      <c r="I10" s="15"/>
      <c r="J10" s="16"/>
      <c r="K10" s="127"/>
      <c r="L10" s="151" t="s">
        <v>121</v>
      </c>
    </row>
    <row r="11" spans="1:16" ht="29.25" customHeight="1" thickBot="1" x14ac:dyDescent="0.3">
      <c r="A11" s="109"/>
      <c r="B11" s="181"/>
      <c r="C11" s="13" t="s">
        <v>116</v>
      </c>
      <c r="D11" s="183" t="s">
        <v>117</v>
      </c>
      <c r="E11" s="164" t="s">
        <v>96</v>
      </c>
      <c r="F11" s="20"/>
      <c r="G11" s="62"/>
      <c r="H11" s="66"/>
      <c r="I11" s="62"/>
      <c r="J11" s="66"/>
      <c r="K11" s="129"/>
      <c r="L11" s="153"/>
    </row>
    <row r="12" spans="1:16" ht="16.5" thickBot="1" x14ac:dyDescent="0.3">
      <c r="A12" s="70" t="s">
        <v>27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2"/>
    </row>
    <row r="13" spans="1:16" ht="26.25" thickBot="1" x14ac:dyDescent="0.3">
      <c r="A13" s="44" t="s">
        <v>0</v>
      </c>
      <c r="B13" s="45" t="s">
        <v>1</v>
      </c>
      <c r="C13" s="46" t="s">
        <v>24</v>
      </c>
      <c r="D13" s="45" t="s">
        <v>25</v>
      </c>
      <c r="E13" s="45" t="s">
        <v>26</v>
      </c>
      <c r="F13" s="45" t="s">
        <v>31</v>
      </c>
      <c r="G13" s="45" t="s">
        <v>2</v>
      </c>
      <c r="H13" s="46" t="s">
        <v>3</v>
      </c>
      <c r="I13" s="45" t="s">
        <v>4</v>
      </c>
      <c r="J13" s="47" t="s">
        <v>5</v>
      </c>
      <c r="K13" s="48" t="s">
        <v>23</v>
      </c>
      <c r="L13" s="48" t="s">
        <v>95</v>
      </c>
    </row>
    <row r="14" spans="1:16" ht="41.25" customHeight="1" x14ac:dyDescent="0.25">
      <c r="A14" s="193" t="s">
        <v>6</v>
      </c>
      <c r="B14" s="6" t="s">
        <v>7</v>
      </c>
      <c r="C14" s="4" t="s">
        <v>10</v>
      </c>
      <c r="D14" s="75" t="s">
        <v>90</v>
      </c>
      <c r="E14" s="202" t="s">
        <v>96</v>
      </c>
      <c r="F14" s="27">
        <v>0</v>
      </c>
      <c r="G14" s="195">
        <v>0</v>
      </c>
      <c r="H14" s="196" t="s">
        <v>30</v>
      </c>
      <c r="I14" s="198">
        <f>G14</f>
        <v>0</v>
      </c>
      <c r="J14" s="221">
        <v>0</v>
      </c>
      <c r="K14" s="189">
        <f>I14*J14</f>
        <v>0</v>
      </c>
      <c r="L14" s="154"/>
    </row>
    <row r="15" spans="1:16" ht="41.25" customHeight="1" x14ac:dyDescent="0.25">
      <c r="A15" s="194"/>
      <c r="B15" s="6" t="s">
        <v>8</v>
      </c>
      <c r="C15" s="3"/>
      <c r="D15" s="2"/>
      <c r="E15" s="203"/>
      <c r="F15" s="8"/>
      <c r="G15" s="195"/>
      <c r="H15" s="197"/>
      <c r="I15" s="199"/>
      <c r="J15" s="222"/>
      <c r="K15" s="190"/>
      <c r="L15" s="152"/>
    </row>
    <row r="16" spans="1:16" ht="27.75" customHeight="1" thickBot="1" x14ac:dyDescent="0.3">
      <c r="A16" s="67"/>
      <c r="B16" s="7" t="s">
        <v>9</v>
      </c>
      <c r="C16" s="1"/>
      <c r="D16" s="5"/>
      <c r="E16" s="204"/>
      <c r="F16" s="9"/>
      <c r="G16" s="9"/>
      <c r="H16" s="1"/>
      <c r="I16" s="9"/>
      <c r="J16" s="1"/>
      <c r="K16" s="82"/>
      <c r="L16" s="153"/>
    </row>
    <row r="17" spans="1:12" ht="18.75" customHeight="1" thickBot="1" x14ac:dyDescent="0.3">
      <c r="A17" s="31" t="s">
        <v>28</v>
      </c>
      <c r="B17" s="21"/>
      <c r="C17" s="22"/>
      <c r="D17" s="23"/>
      <c r="E17" s="24"/>
      <c r="F17" s="24"/>
      <c r="G17" s="25"/>
      <c r="H17" s="25"/>
      <c r="I17" s="25"/>
      <c r="J17" s="25"/>
      <c r="K17" s="26"/>
      <c r="L17" s="155"/>
    </row>
    <row r="18" spans="1:12" ht="18" customHeight="1" thickBot="1" x14ac:dyDescent="0.3">
      <c r="A18" s="86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</row>
    <row r="19" spans="1:12" ht="26.25" thickBot="1" x14ac:dyDescent="0.3">
      <c r="A19" s="32" t="s">
        <v>0</v>
      </c>
      <c r="B19" s="33" t="s">
        <v>1</v>
      </c>
      <c r="C19" s="34" t="s">
        <v>22</v>
      </c>
      <c r="D19" s="33" t="s">
        <v>25</v>
      </c>
      <c r="E19" s="35" t="s">
        <v>26</v>
      </c>
      <c r="F19" s="35" t="s">
        <v>31</v>
      </c>
      <c r="G19" s="35" t="s">
        <v>2</v>
      </c>
      <c r="H19" s="34" t="s">
        <v>3</v>
      </c>
      <c r="I19" s="33" t="s">
        <v>4</v>
      </c>
      <c r="J19" s="34" t="s">
        <v>5</v>
      </c>
      <c r="K19" s="36" t="s">
        <v>23</v>
      </c>
      <c r="L19" s="156" t="s">
        <v>95</v>
      </c>
    </row>
    <row r="20" spans="1:12" ht="29.25" customHeight="1" x14ac:dyDescent="0.25">
      <c r="A20" s="14" t="s">
        <v>12</v>
      </c>
      <c r="B20" s="191" t="s">
        <v>13</v>
      </c>
      <c r="C20" s="75" t="s">
        <v>14</v>
      </c>
      <c r="D20" s="75" t="s">
        <v>88</v>
      </c>
      <c r="E20" s="165" t="s">
        <v>96</v>
      </c>
      <c r="F20" s="27">
        <v>2E-3</v>
      </c>
      <c r="G20" s="102">
        <v>257</v>
      </c>
      <c r="H20" s="101">
        <v>16</v>
      </c>
      <c r="I20" s="97">
        <f>G20+H20</f>
        <v>273</v>
      </c>
      <c r="J20" s="136">
        <v>1</v>
      </c>
      <c r="K20" s="128">
        <f>J20*I20</f>
        <v>273</v>
      </c>
      <c r="L20" s="152"/>
    </row>
    <row r="21" spans="1:12" ht="26.25" thickBot="1" x14ac:dyDescent="0.3">
      <c r="A21" s="67"/>
      <c r="B21" s="192"/>
      <c r="C21" s="12" t="s">
        <v>15</v>
      </c>
      <c r="D21" s="12" t="s">
        <v>89</v>
      </c>
      <c r="E21" s="166" t="s">
        <v>96</v>
      </c>
      <c r="F21" s="20"/>
      <c r="G21" s="1"/>
      <c r="H21" s="9"/>
      <c r="I21" s="1"/>
      <c r="J21" s="9"/>
      <c r="K21" s="83"/>
      <c r="L21" s="157"/>
    </row>
    <row r="22" spans="1:12" ht="16.5" thickBot="1" x14ac:dyDescent="0.3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</row>
    <row r="23" spans="1:12" ht="26.25" thickBot="1" x14ac:dyDescent="0.3">
      <c r="A23" s="52" t="s">
        <v>0</v>
      </c>
      <c r="B23" s="53" t="s">
        <v>1</v>
      </c>
      <c r="C23" s="54" t="s">
        <v>22</v>
      </c>
      <c r="D23" s="53" t="s">
        <v>25</v>
      </c>
      <c r="E23" s="53" t="s">
        <v>26</v>
      </c>
      <c r="F23" s="53" t="s">
        <v>31</v>
      </c>
      <c r="G23" s="53" t="s">
        <v>2</v>
      </c>
      <c r="H23" s="54" t="s">
        <v>3</v>
      </c>
      <c r="I23" s="53" t="s">
        <v>4</v>
      </c>
      <c r="J23" s="54" t="s">
        <v>5</v>
      </c>
      <c r="K23" s="55" t="s">
        <v>23</v>
      </c>
      <c r="L23" s="55" t="s">
        <v>95</v>
      </c>
    </row>
    <row r="24" spans="1:12" ht="28.5" customHeight="1" x14ac:dyDescent="0.25">
      <c r="A24" s="14" t="s">
        <v>16</v>
      </c>
      <c r="B24" s="191" t="s">
        <v>17</v>
      </c>
      <c r="C24" s="11" t="s">
        <v>18</v>
      </c>
      <c r="D24" s="11" t="s">
        <v>87</v>
      </c>
      <c r="E24" s="165" t="s">
        <v>96</v>
      </c>
      <c r="F24" s="69">
        <v>0</v>
      </c>
      <c r="G24" s="64">
        <v>0</v>
      </c>
      <c r="H24" s="89">
        <f>2*21.88</f>
        <v>43.76</v>
      </c>
      <c r="I24" s="89">
        <f>H24</f>
        <v>43.76</v>
      </c>
      <c r="J24" s="135">
        <v>1</v>
      </c>
      <c r="K24" s="90">
        <f>I24*J24</f>
        <v>43.76</v>
      </c>
      <c r="L24" s="185" t="s">
        <v>123</v>
      </c>
    </row>
    <row r="25" spans="1:12" ht="29.25" customHeight="1" thickBot="1" x14ac:dyDescent="0.3">
      <c r="A25" s="73"/>
      <c r="B25" s="192"/>
      <c r="C25" s="84" t="s">
        <v>19</v>
      </c>
      <c r="D25" s="84" t="s">
        <v>86</v>
      </c>
      <c r="E25" s="166" t="s">
        <v>96</v>
      </c>
      <c r="F25" s="85"/>
      <c r="G25" s="62"/>
      <c r="H25" s="66"/>
      <c r="I25" s="62"/>
      <c r="J25" s="66"/>
      <c r="K25" s="74"/>
      <c r="L25" s="158"/>
    </row>
    <row r="26" spans="1:12" ht="6.75" customHeight="1" x14ac:dyDescent="0.25"/>
    <row r="27" spans="1:12" x14ac:dyDescent="0.25">
      <c r="B27" s="77"/>
      <c r="C27" s="77"/>
      <c r="D27" s="77"/>
      <c r="E27" s="77"/>
      <c r="F27" s="77"/>
      <c r="G27" s="28" t="s">
        <v>29</v>
      </c>
    </row>
    <row r="28" spans="1:12" x14ac:dyDescent="0.25">
      <c r="B28" s="78"/>
      <c r="C28" s="78"/>
      <c r="D28" s="78"/>
      <c r="E28" s="78"/>
      <c r="F28" s="78"/>
      <c r="G28" s="99" t="s">
        <v>83</v>
      </c>
    </row>
    <row r="29" spans="1:12" ht="14.25" customHeight="1" x14ac:dyDescent="0.25">
      <c r="B29" s="78"/>
      <c r="C29" s="78"/>
      <c r="D29" s="78"/>
      <c r="E29" s="78"/>
      <c r="F29" s="78"/>
    </row>
    <row r="30" spans="1:12" ht="15.75" hidden="1" customHeight="1" thickBot="1" x14ac:dyDescent="0.25">
      <c r="B30" s="79"/>
      <c r="C30" s="79"/>
      <c r="D30" s="79"/>
      <c r="E30" s="79"/>
      <c r="F30" s="79"/>
    </row>
    <row r="31" spans="1:12" ht="15.75" hidden="1" customHeight="1" thickBot="1" x14ac:dyDescent="0.25">
      <c r="B31" s="80"/>
      <c r="C31" s="80"/>
      <c r="D31" s="80"/>
      <c r="E31" s="80"/>
      <c r="F31" s="80"/>
    </row>
    <row r="32" spans="1:12" ht="13.5" customHeight="1" x14ac:dyDescent="0.25">
      <c r="B32" s="81"/>
      <c r="C32" s="81"/>
      <c r="D32" s="81"/>
      <c r="E32" s="81"/>
      <c r="F32" s="81"/>
    </row>
    <row r="33" spans="2:6" ht="14.25" customHeight="1" x14ac:dyDescent="0.25">
      <c r="B33" s="76"/>
      <c r="C33" s="76"/>
      <c r="D33" s="76"/>
      <c r="E33" s="76"/>
      <c r="F33" s="76"/>
    </row>
    <row r="34" spans="2:6" x14ac:dyDescent="0.25">
      <c r="E34" s="60"/>
      <c r="F34" s="60"/>
    </row>
  </sheetData>
  <mergeCells count="10">
    <mergeCell ref="A1:L1"/>
    <mergeCell ref="K14:K15"/>
    <mergeCell ref="B20:B21"/>
    <mergeCell ref="B24:B25"/>
    <mergeCell ref="A14:A15"/>
    <mergeCell ref="G14:G15"/>
    <mergeCell ref="H14:H15"/>
    <mergeCell ref="I14:I15"/>
    <mergeCell ref="J14:J15"/>
    <mergeCell ref="E14:E16"/>
  </mergeCells>
  <conditionalFormatting sqref="E5:E9">
    <cfRule type="cellIs" dxfId="134" priority="13" operator="equal">
      <formula>$P$6</formula>
    </cfRule>
    <cfRule type="cellIs" dxfId="133" priority="14" operator="equal">
      <formula>$P$5</formula>
    </cfRule>
    <cfRule type="cellIs" dxfId="132" priority="15" operator="equal">
      <formula>$P$4</formula>
    </cfRule>
  </conditionalFormatting>
  <conditionalFormatting sqref="E14">
    <cfRule type="cellIs" dxfId="131" priority="10" operator="equal">
      <formula>$P$6</formula>
    </cfRule>
    <cfRule type="cellIs" dxfId="130" priority="11" operator="equal">
      <formula>$P$5</formula>
    </cfRule>
    <cfRule type="cellIs" dxfId="129" priority="12" operator="equal">
      <formula>$P$4</formula>
    </cfRule>
  </conditionalFormatting>
  <conditionalFormatting sqref="E20:E21">
    <cfRule type="cellIs" dxfId="128" priority="7" operator="equal">
      <formula>$P$6</formula>
    </cfRule>
    <cfRule type="cellIs" dxfId="127" priority="8" operator="equal">
      <formula>$P$5</formula>
    </cfRule>
    <cfRule type="cellIs" dxfId="126" priority="9" operator="equal">
      <formula>$P$4</formula>
    </cfRule>
  </conditionalFormatting>
  <conditionalFormatting sqref="E24:E25">
    <cfRule type="cellIs" dxfId="125" priority="4" operator="equal">
      <formula>$P$6</formula>
    </cfRule>
    <cfRule type="cellIs" dxfId="124" priority="5" operator="equal">
      <formula>$P$5</formula>
    </cfRule>
    <cfRule type="cellIs" dxfId="123" priority="6" operator="equal">
      <formula>$P$4</formula>
    </cfRule>
  </conditionalFormatting>
  <conditionalFormatting sqref="E11">
    <cfRule type="cellIs" dxfId="122" priority="1" operator="equal">
      <formula>$P$6</formula>
    </cfRule>
    <cfRule type="cellIs" dxfId="121" priority="2" operator="equal">
      <formula>$P$5</formula>
    </cfRule>
    <cfRule type="cellIs" dxfId="120" priority="3" operator="equal">
      <formula>$P$4</formula>
    </cfRule>
  </conditionalFormatting>
  <dataValidations count="1">
    <dataValidation type="list" allowBlank="1" showInputMessage="1" showErrorMessage="1" sqref="E24:E25 E5:E11 E20:E21 E14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4" workbookViewId="0">
      <selection activeCell="N14" sqref="M14:N16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16.140625" customWidth="1"/>
    <col min="15" max="16" width="0" hidden="1" customWidth="1"/>
  </cols>
  <sheetData>
    <row r="1" spans="1:16" ht="18" x14ac:dyDescent="0.25">
      <c r="A1" s="188" t="s">
        <v>107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54" customHeight="1" x14ac:dyDescent="0.25">
      <c r="A5" s="88" t="s">
        <v>35</v>
      </c>
      <c r="B5" s="87" t="s">
        <v>47</v>
      </c>
      <c r="C5" s="87" t="s">
        <v>48</v>
      </c>
      <c r="D5" s="96" t="s">
        <v>49</v>
      </c>
      <c r="E5" s="177" t="s">
        <v>96</v>
      </c>
      <c r="F5" s="6">
        <v>1.7999999999999999E-2</v>
      </c>
      <c r="G5" s="49">
        <v>2771</v>
      </c>
      <c r="H5" s="133">
        <v>270</v>
      </c>
      <c r="I5" s="49">
        <f>G5+H5</f>
        <v>3041</v>
      </c>
      <c r="J5" s="135">
        <v>1</v>
      </c>
      <c r="K5" s="130">
        <f>J5*I5</f>
        <v>3041</v>
      </c>
      <c r="L5" s="151"/>
      <c r="O5" s="160"/>
      <c r="P5" t="s">
        <v>97</v>
      </c>
    </row>
    <row r="6" spans="1:16" ht="41.25" customHeight="1" x14ac:dyDescent="0.25">
      <c r="A6" s="88" t="s">
        <v>34</v>
      </c>
      <c r="B6" s="117" t="s">
        <v>38</v>
      </c>
      <c r="C6" s="125" t="s">
        <v>42</v>
      </c>
      <c r="D6" s="117" t="s">
        <v>43</v>
      </c>
      <c r="E6" s="164" t="s">
        <v>96</v>
      </c>
      <c r="F6" s="6"/>
      <c r="G6" s="15"/>
      <c r="H6" s="16"/>
      <c r="I6" s="15"/>
      <c r="J6" s="16"/>
      <c r="K6" s="127"/>
      <c r="L6" s="151"/>
      <c r="O6" s="161"/>
      <c r="P6" t="s">
        <v>98</v>
      </c>
    </row>
    <row r="7" spans="1:16" ht="41.25" customHeight="1" x14ac:dyDescent="0.25">
      <c r="A7" s="107"/>
      <c r="B7" s="123" t="s">
        <v>39</v>
      </c>
      <c r="C7" s="123" t="s">
        <v>41</v>
      </c>
      <c r="D7" s="123" t="s">
        <v>44</v>
      </c>
      <c r="E7" s="164" t="s">
        <v>96</v>
      </c>
      <c r="F7" s="6"/>
      <c r="G7" s="15"/>
      <c r="H7" s="16"/>
      <c r="I7" s="15"/>
      <c r="J7" s="16"/>
      <c r="K7" s="127"/>
      <c r="L7" s="152"/>
    </row>
    <row r="8" spans="1:16" ht="65.25" customHeight="1" x14ac:dyDescent="0.25">
      <c r="A8" s="107"/>
      <c r="B8" s="126"/>
      <c r="C8" s="122"/>
      <c r="D8" s="122" t="s">
        <v>45</v>
      </c>
      <c r="E8" s="164" t="s">
        <v>96</v>
      </c>
      <c r="F8" s="6"/>
      <c r="G8" s="15"/>
      <c r="H8" s="16"/>
      <c r="I8" s="15"/>
      <c r="J8" s="16"/>
      <c r="K8" s="127"/>
      <c r="L8" s="152"/>
    </row>
    <row r="9" spans="1:16" ht="41.25" customHeight="1" x14ac:dyDescent="0.25">
      <c r="A9" s="18"/>
      <c r="B9" s="98" t="s">
        <v>39</v>
      </c>
      <c r="C9" s="98" t="s">
        <v>40</v>
      </c>
      <c r="D9" s="98" t="s">
        <v>46</v>
      </c>
      <c r="E9" s="176" t="s">
        <v>96</v>
      </c>
      <c r="F9" s="6"/>
      <c r="G9" s="15"/>
      <c r="H9" s="16"/>
      <c r="I9" s="15"/>
      <c r="J9" s="16"/>
      <c r="K9" s="127"/>
      <c r="L9" s="152"/>
    </row>
    <row r="10" spans="1:16" ht="27" customHeight="1" x14ac:dyDescent="0.25">
      <c r="A10" s="108" t="s">
        <v>33</v>
      </c>
      <c r="B10" s="117" t="s">
        <v>115</v>
      </c>
      <c r="C10" s="125" t="s">
        <v>36</v>
      </c>
      <c r="D10" s="182">
        <v>42583</v>
      </c>
      <c r="E10" s="186" t="s">
        <v>99</v>
      </c>
      <c r="F10" s="6"/>
      <c r="G10" s="15"/>
      <c r="H10" s="16"/>
      <c r="I10" s="15"/>
      <c r="J10" s="16"/>
      <c r="K10" s="127"/>
      <c r="L10" s="151" t="s">
        <v>121</v>
      </c>
    </row>
    <row r="11" spans="1:16" ht="29.25" customHeight="1" thickBot="1" x14ac:dyDescent="0.3">
      <c r="A11" s="109"/>
      <c r="B11" s="181"/>
      <c r="C11" s="13" t="s">
        <v>116</v>
      </c>
      <c r="D11" s="183" t="s">
        <v>117</v>
      </c>
      <c r="E11" s="164" t="s">
        <v>96</v>
      </c>
      <c r="F11" s="20"/>
      <c r="G11" s="62"/>
      <c r="H11" s="66"/>
      <c r="I11" s="62"/>
      <c r="J11" s="66"/>
      <c r="K11" s="129"/>
      <c r="L11" s="153"/>
    </row>
    <row r="12" spans="1:16" ht="16.5" thickBot="1" x14ac:dyDescent="0.3">
      <c r="A12" s="70" t="s">
        <v>27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2"/>
    </row>
    <row r="13" spans="1:16" ht="26.25" thickBot="1" x14ac:dyDescent="0.3">
      <c r="A13" s="44" t="s">
        <v>0</v>
      </c>
      <c r="B13" s="45" t="s">
        <v>1</v>
      </c>
      <c r="C13" s="46" t="s">
        <v>24</v>
      </c>
      <c r="D13" s="45" t="s">
        <v>25</v>
      </c>
      <c r="E13" s="45" t="s">
        <v>26</v>
      </c>
      <c r="F13" s="45" t="s">
        <v>31</v>
      </c>
      <c r="G13" s="45" t="s">
        <v>2</v>
      </c>
      <c r="H13" s="46" t="s">
        <v>3</v>
      </c>
      <c r="I13" s="45" t="s">
        <v>4</v>
      </c>
      <c r="J13" s="47" t="s">
        <v>5</v>
      </c>
      <c r="K13" s="48" t="s">
        <v>23</v>
      </c>
      <c r="L13" s="48" t="s">
        <v>95</v>
      </c>
    </row>
    <row r="14" spans="1:16" ht="41.25" customHeight="1" x14ac:dyDescent="0.25">
      <c r="A14" s="193" t="s">
        <v>6</v>
      </c>
      <c r="B14" s="6" t="s">
        <v>7</v>
      </c>
      <c r="C14" s="4" t="s">
        <v>10</v>
      </c>
      <c r="D14" s="75" t="s">
        <v>90</v>
      </c>
      <c r="E14" s="202" t="s">
        <v>96</v>
      </c>
      <c r="F14" s="27">
        <v>1.8E-3</v>
      </c>
      <c r="G14" s="195">
        <v>318</v>
      </c>
      <c r="H14" s="196" t="s">
        <v>30</v>
      </c>
      <c r="I14" s="198">
        <f>G14</f>
        <v>318</v>
      </c>
      <c r="J14" s="206">
        <v>1</v>
      </c>
      <c r="K14" s="189">
        <f>J14*I14</f>
        <v>318</v>
      </c>
      <c r="L14" s="154"/>
    </row>
    <row r="15" spans="1:16" ht="41.25" customHeight="1" x14ac:dyDescent="0.25">
      <c r="A15" s="194"/>
      <c r="B15" s="6" t="s">
        <v>8</v>
      </c>
      <c r="C15" s="3"/>
      <c r="D15" s="2"/>
      <c r="E15" s="203"/>
      <c r="F15" s="8"/>
      <c r="G15" s="195"/>
      <c r="H15" s="197"/>
      <c r="I15" s="199"/>
      <c r="J15" s="207"/>
      <c r="K15" s="190"/>
      <c r="L15" s="152"/>
    </row>
    <row r="16" spans="1:16" ht="27.75" customHeight="1" thickBot="1" x14ac:dyDescent="0.3">
      <c r="A16" s="67"/>
      <c r="B16" s="7" t="s">
        <v>9</v>
      </c>
      <c r="C16" s="1"/>
      <c r="D16" s="5"/>
      <c r="E16" s="204"/>
      <c r="F16" s="9"/>
      <c r="G16" s="9"/>
      <c r="H16" s="1"/>
      <c r="I16" s="9"/>
      <c r="J16" s="1"/>
      <c r="K16" s="82"/>
      <c r="L16" s="153"/>
    </row>
    <row r="17" spans="1:12" ht="18.75" customHeight="1" thickBot="1" x14ac:dyDescent="0.3">
      <c r="A17" s="31" t="s">
        <v>28</v>
      </c>
      <c r="B17" s="21"/>
      <c r="C17" s="22"/>
      <c r="D17" s="23"/>
      <c r="E17" s="24"/>
      <c r="F17" s="24"/>
      <c r="G17" s="25"/>
      <c r="H17" s="25"/>
      <c r="I17" s="25"/>
      <c r="J17" s="25"/>
      <c r="K17" s="26"/>
      <c r="L17" s="155"/>
    </row>
    <row r="18" spans="1:12" ht="18" customHeight="1" thickBot="1" x14ac:dyDescent="0.3">
      <c r="A18" s="86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</row>
    <row r="19" spans="1:12" ht="26.25" thickBot="1" x14ac:dyDescent="0.3">
      <c r="A19" s="32" t="s">
        <v>0</v>
      </c>
      <c r="B19" s="33" t="s">
        <v>1</v>
      </c>
      <c r="C19" s="34" t="s">
        <v>22</v>
      </c>
      <c r="D19" s="33" t="s">
        <v>25</v>
      </c>
      <c r="E19" s="35" t="s">
        <v>26</v>
      </c>
      <c r="F19" s="35" t="s">
        <v>31</v>
      </c>
      <c r="G19" s="35" t="s">
        <v>2</v>
      </c>
      <c r="H19" s="34" t="s">
        <v>3</v>
      </c>
      <c r="I19" s="33" t="s">
        <v>4</v>
      </c>
      <c r="J19" s="34" t="s">
        <v>5</v>
      </c>
      <c r="K19" s="36" t="s">
        <v>23</v>
      </c>
      <c r="L19" s="156" t="s">
        <v>95</v>
      </c>
    </row>
    <row r="20" spans="1:12" ht="29.25" customHeight="1" x14ac:dyDescent="0.25">
      <c r="A20" s="14" t="s">
        <v>12</v>
      </c>
      <c r="B20" s="191" t="s">
        <v>13</v>
      </c>
      <c r="C20" s="75" t="s">
        <v>14</v>
      </c>
      <c r="D20" s="75" t="s">
        <v>88</v>
      </c>
      <c r="E20" s="165" t="s">
        <v>96</v>
      </c>
      <c r="F20" s="27">
        <v>1.1999999999999999E-3</v>
      </c>
      <c r="G20" s="102">
        <v>463</v>
      </c>
      <c r="H20" s="101">
        <v>49</v>
      </c>
      <c r="I20" s="97">
        <f>G20+H20</f>
        <v>512</v>
      </c>
      <c r="J20" s="136">
        <v>1</v>
      </c>
      <c r="K20" s="128">
        <f>I20*J20</f>
        <v>512</v>
      </c>
      <c r="L20" s="152"/>
    </row>
    <row r="21" spans="1:12" ht="26.25" thickBot="1" x14ac:dyDescent="0.3">
      <c r="A21" s="67"/>
      <c r="B21" s="192"/>
      <c r="C21" s="12" t="s">
        <v>15</v>
      </c>
      <c r="D21" s="12" t="s">
        <v>89</v>
      </c>
      <c r="E21" s="166" t="s">
        <v>96</v>
      </c>
      <c r="F21" s="20"/>
      <c r="G21" s="1"/>
      <c r="H21" s="9"/>
      <c r="I21" s="1"/>
      <c r="J21" s="9"/>
      <c r="K21" s="83"/>
      <c r="L21" s="157"/>
    </row>
    <row r="22" spans="1:12" ht="16.5" thickBot="1" x14ac:dyDescent="0.3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</row>
    <row r="23" spans="1:12" ht="26.25" thickBot="1" x14ac:dyDescent="0.3">
      <c r="A23" s="52" t="s">
        <v>0</v>
      </c>
      <c r="B23" s="53" t="s">
        <v>1</v>
      </c>
      <c r="C23" s="54" t="s">
        <v>22</v>
      </c>
      <c r="D23" s="53" t="s">
        <v>25</v>
      </c>
      <c r="E23" s="53" t="s">
        <v>26</v>
      </c>
      <c r="F23" s="53" t="s">
        <v>31</v>
      </c>
      <c r="G23" s="53" t="s">
        <v>2</v>
      </c>
      <c r="H23" s="54" t="s">
        <v>3</v>
      </c>
      <c r="I23" s="53" t="s">
        <v>4</v>
      </c>
      <c r="J23" s="54" t="s">
        <v>5</v>
      </c>
      <c r="K23" s="55" t="s">
        <v>23</v>
      </c>
      <c r="L23" s="55" t="s">
        <v>95</v>
      </c>
    </row>
    <row r="24" spans="1:12" ht="28.5" customHeight="1" x14ac:dyDescent="0.25">
      <c r="A24" s="14" t="s">
        <v>16</v>
      </c>
      <c r="B24" s="191" t="s">
        <v>17</v>
      </c>
      <c r="C24" s="11" t="s">
        <v>18</v>
      </c>
      <c r="D24" s="11" t="s">
        <v>87</v>
      </c>
      <c r="E24" s="165" t="s">
        <v>96</v>
      </c>
      <c r="F24" s="69">
        <v>0</v>
      </c>
      <c r="G24" s="64">
        <v>0</v>
      </c>
      <c r="H24" s="89">
        <v>175</v>
      </c>
      <c r="I24" s="89">
        <f>H24</f>
        <v>175</v>
      </c>
      <c r="J24" s="135">
        <v>1</v>
      </c>
      <c r="K24" s="90">
        <f>J24*I24</f>
        <v>175</v>
      </c>
      <c r="L24" s="185" t="s">
        <v>123</v>
      </c>
    </row>
    <row r="25" spans="1:12" ht="29.25" customHeight="1" thickBot="1" x14ac:dyDescent="0.3">
      <c r="A25" s="73"/>
      <c r="B25" s="192"/>
      <c r="C25" s="84" t="s">
        <v>19</v>
      </c>
      <c r="D25" s="84" t="s">
        <v>86</v>
      </c>
      <c r="E25" s="166" t="s">
        <v>96</v>
      </c>
      <c r="F25" s="85"/>
      <c r="G25" s="62"/>
      <c r="H25" s="66"/>
      <c r="I25" s="62"/>
      <c r="J25" s="66"/>
      <c r="K25" s="74"/>
      <c r="L25" s="158"/>
    </row>
    <row r="26" spans="1:12" ht="6.75" customHeight="1" x14ac:dyDescent="0.25"/>
    <row r="27" spans="1:12" x14ac:dyDescent="0.25">
      <c r="B27" s="77"/>
      <c r="C27" s="77"/>
      <c r="D27" s="77"/>
      <c r="E27" s="77"/>
      <c r="F27" s="77"/>
      <c r="G27" s="28" t="s">
        <v>29</v>
      </c>
    </row>
    <row r="28" spans="1:12" x14ac:dyDescent="0.25">
      <c r="B28" s="78"/>
      <c r="C28" s="78"/>
      <c r="D28" s="78"/>
      <c r="E28" s="78"/>
      <c r="F28" s="78"/>
      <c r="G28" s="99" t="s">
        <v>82</v>
      </c>
    </row>
    <row r="29" spans="1:12" ht="14.25" customHeight="1" x14ac:dyDescent="0.25">
      <c r="B29" s="78"/>
      <c r="C29" s="78"/>
      <c r="D29" s="78"/>
      <c r="E29" s="78"/>
      <c r="F29" s="78"/>
    </row>
    <row r="30" spans="1:12" ht="15.75" hidden="1" customHeight="1" thickBot="1" x14ac:dyDescent="0.25">
      <c r="B30" s="79"/>
      <c r="C30" s="79"/>
      <c r="D30" s="79"/>
      <c r="E30" s="79"/>
      <c r="F30" s="79"/>
    </row>
    <row r="31" spans="1:12" ht="15.75" hidden="1" customHeight="1" thickBot="1" x14ac:dyDescent="0.25">
      <c r="B31" s="80"/>
      <c r="C31" s="80"/>
      <c r="D31" s="80"/>
      <c r="E31" s="80"/>
      <c r="F31" s="80"/>
    </row>
    <row r="32" spans="1:12" ht="13.5" customHeight="1" x14ac:dyDescent="0.25">
      <c r="B32" s="81"/>
      <c r="C32" s="81"/>
      <c r="D32" s="81"/>
      <c r="E32" s="81"/>
      <c r="F32" s="81"/>
    </row>
    <row r="33" spans="4:6" ht="14.25" customHeight="1" x14ac:dyDescent="0.25">
      <c r="D33" s="30"/>
      <c r="E33" s="76"/>
      <c r="F33" s="76"/>
    </row>
    <row r="34" spans="4:6" x14ac:dyDescent="0.25">
      <c r="E34" s="60"/>
      <c r="F34" s="60"/>
    </row>
  </sheetData>
  <mergeCells count="10">
    <mergeCell ref="A1:L1"/>
    <mergeCell ref="K14:K15"/>
    <mergeCell ref="B20:B21"/>
    <mergeCell ref="B24:B25"/>
    <mergeCell ref="A14:A15"/>
    <mergeCell ref="G14:G15"/>
    <mergeCell ref="H14:H15"/>
    <mergeCell ref="I14:I15"/>
    <mergeCell ref="J14:J15"/>
    <mergeCell ref="E14:E16"/>
  </mergeCells>
  <conditionalFormatting sqref="E5:E9">
    <cfRule type="cellIs" dxfId="119" priority="13" operator="equal">
      <formula>$P$6</formula>
    </cfRule>
    <cfRule type="cellIs" dxfId="118" priority="14" operator="equal">
      <formula>$P$5</formula>
    </cfRule>
    <cfRule type="cellIs" dxfId="117" priority="15" operator="equal">
      <formula>$P$4</formula>
    </cfRule>
  </conditionalFormatting>
  <conditionalFormatting sqref="E14">
    <cfRule type="cellIs" dxfId="116" priority="10" operator="equal">
      <formula>$P$6</formula>
    </cfRule>
    <cfRule type="cellIs" dxfId="115" priority="11" operator="equal">
      <formula>$P$5</formula>
    </cfRule>
    <cfRule type="cellIs" dxfId="114" priority="12" operator="equal">
      <formula>$P$4</formula>
    </cfRule>
  </conditionalFormatting>
  <conditionalFormatting sqref="E20:E21">
    <cfRule type="cellIs" dxfId="113" priority="7" operator="equal">
      <formula>$P$6</formula>
    </cfRule>
    <cfRule type="cellIs" dxfId="112" priority="8" operator="equal">
      <formula>$P$5</formula>
    </cfRule>
    <cfRule type="cellIs" dxfId="111" priority="9" operator="equal">
      <formula>$P$4</formula>
    </cfRule>
  </conditionalFormatting>
  <conditionalFormatting sqref="E24:E25">
    <cfRule type="cellIs" dxfId="110" priority="4" operator="equal">
      <formula>$P$6</formula>
    </cfRule>
    <cfRule type="cellIs" dxfId="109" priority="5" operator="equal">
      <formula>$P$5</formula>
    </cfRule>
    <cfRule type="cellIs" dxfId="108" priority="6" operator="equal">
      <formula>$P$4</formula>
    </cfRule>
  </conditionalFormatting>
  <conditionalFormatting sqref="E11">
    <cfRule type="cellIs" dxfId="107" priority="1" operator="equal">
      <formula>$P$6</formula>
    </cfRule>
    <cfRule type="cellIs" dxfId="106" priority="2" operator="equal">
      <formula>$P$5</formula>
    </cfRule>
    <cfRule type="cellIs" dxfId="105" priority="3" operator="equal">
      <formula>$P$4</formula>
    </cfRule>
  </conditionalFormatting>
  <dataValidations count="1">
    <dataValidation type="list" allowBlank="1" showInputMessage="1" showErrorMessage="1" sqref="E24:E25 E5:E11 E20:E21 E14">
      <formula1>$P$4:$P$6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7" workbookViewId="0">
      <selection activeCell="N13" sqref="M13:N17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19.28515625" customWidth="1"/>
    <col min="15" max="16" width="0" hidden="1" customWidth="1"/>
  </cols>
  <sheetData>
    <row r="1" spans="1:16" ht="18" x14ac:dyDescent="0.25">
      <c r="A1" s="188" t="s">
        <v>108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6" ht="3.75" customHeight="1" thickBot="1" x14ac:dyDescent="0.3"/>
    <row r="3" spans="1:16" ht="16.5" thickBo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</row>
    <row r="4" spans="1:16" ht="26.25" thickBot="1" x14ac:dyDescent="0.3">
      <c r="A4" s="37" t="s">
        <v>0</v>
      </c>
      <c r="B4" s="38" t="s">
        <v>37</v>
      </c>
      <c r="C4" s="39" t="s">
        <v>22</v>
      </c>
      <c r="D4" s="38" t="s">
        <v>25</v>
      </c>
      <c r="E4" s="38" t="s">
        <v>26</v>
      </c>
      <c r="F4" s="38" t="s">
        <v>31</v>
      </c>
      <c r="G4" s="38" t="s">
        <v>2</v>
      </c>
      <c r="H4" s="39" t="s">
        <v>3</v>
      </c>
      <c r="I4" s="38" t="s">
        <v>4</v>
      </c>
      <c r="J4" s="39" t="s">
        <v>5</v>
      </c>
      <c r="K4" s="40" t="s">
        <v>23</v>
      </c>
      <c r="L4" s="40" t="s">
        <v>95</v>
      </c>
      <c r="O4" s="159"/>
      <c r="P4" t="s">
        <v>96</v>
      </c>
    </row>
    <row r="5" spans="1:16" ht="54" customHeight="1" x14ac:dyDescent="0.25">
      <c r="A5" s="88" t="s">
        <v>35</v>
      </c>
      <c r="B5" s="87" t="s">
        <v>47</v>
      </c>
      <c r="C5" s="87" t="s">
        <v>48</v>
      </c>
      <c r="D5" s="96" t="s">
        <v>49</v>
      </c>
      <c r="E5" s="177" t="s">
        <v>96</v>
      </c>
      <c r="F5" s="6">
        <v>1.1299999999999999E-2</v>
      </c>
      <c r="G5" s="49">
        <v>1732</v>
      </c>
      <c r="H5" s="133">
        <v>180</v>
      </c>
      <c r="I5" s="49">
        <f>G5+H5</f>
        <v>1912</v>
      </c>
      <c r="J5" s="135">
        <v>1</v>
      </c>
      <c r="K5" s="130">
        <f>I5*J5</f>
        <v>1912</v>
      </c>
      <c r="L5" s="151"/>
      <c r="O5" s="160"/>
      <c r="P5" t="s">
        <v>97</v>
      </c>
    </row>
    <row r="6" spans="1:16" ht="41.25" customHeight="1" x14ac:dyDescent="0.25">
      <c r="A6" s="88" t="s">
        <v>34</v>
      </c>
      <c r="B6" s="117" t="s">
        <v>38</v>
      </c>
      <c r="C6" s="125" t="s">
        <v>42</v>
      </c>
      <c r="D6" s="117" t="s">
        <v>43</v>
      </c>
      <c r="E6" s="164" t="s">
        <v>96</v>
      </c>
      <c r="F6" s="6"/>
      <c r="G6" s="15"/>
      <c r="H6" s="16"/>
      <c r="I6" s="15"/>
      <c r="J6" s="16"/>
      <c r="K6" s="127"/>
      <c r="L6" s="151"/>
      <c r="O6" s="161"/>
      <c r="P6" t="s">
        <v>98</v>
      </c>
    </row>
    <row r="7" spans="1:16" ht="41.25" customHeight="1" x14ac:dyDescent="0.25">
      <c r="A7" s="107"/>
      <c r="B7" s="123" t="s">
        <v>39</v>
      </c>
      <c r="C7" s="123" t="s">
        <v>41</v>
      </c>
      <c r="D7" s="123" t="s">
        <v>44</v>
      </c>
      <c r="E7" s="164" t="s">
        <v>96</v>
      </c>
      <c r="F7" s="6"/>
      <c r="G7" s="15"/>
      <c r="H7" s="16"/>
      <c r="I7" s="15"/>
      <c r="J7" s="16"/>
      <c r="K7" s="127"/>
      <c r="L7" s="152"/>
    </row>
    <row r="8" spans="1:16" ht="65.25" customHeight="1" x14ac:dyDescent="0.25">
      <c r="A8" s="107"/>
      <c r="B8" s="126"/>
      <c r="C8" s="122"/>
      <c r="D8" s="122" t="s">
        <v>45</v>
      </c>
      <c r="E8" s="164" t="s">
        <v>96</v>
      </c>
      <c r="F8" s="6"/>
      <c r="G8" s="15"/>
      <c r="H8" s="16"/>
      <c r="I8" s="15"/>
      <c r="J8" s="16"/>
      <c r="K8" s="127"/>
      <c r="L8" s="152"/>
    </row>
    <row r="9" spans="1:16" ht="41.25" customHeight="1" x14ac:dyDescent="0.25">
      <c r="A9" s="18"/>
      <c r="B9" s="98" t="s">
        <v>39</v>
      </c>
      <c r="C9" s="98" t="s">
        <v>40</v>
      </c>
      <c r="D9" s="98" t="s">
        <v>46</v>
      </c>
      <c r="E9" s="176" t="s">
        <v>96</v>
      </c>
      <c r="F9" s="6"/>
      <c r="G9" s="15"/>
      <c r="H9" s="16"/>
      <c r="I9" s="15"/>
      <c r="J9" s="16"/>
      <c r="K9" s="127"/>
      <c r="L9" s="152"/>
    </row>
    <row r="10" spans="1:16" ht="27" customHeight="1" x14ac:dyDescent="0.25">
      <c r="A10" s="108" t="s">
        <v>33</v>
      </c>
      <c r="B10" s="117" t="s">
        <v>115</v>
      </c>
      <c r="C10" s="125" t="s">
        <v>36</v>
      </c>
      <c r="D10" s="182">
        <v>42583</v>
      </c>
      <c r="E10" s="186" t="s">
        <v>99</v>
      </c>
      <c r="F10" s="6"/>
      <c r="G10" s="15"/>
      <c r="H10" s="16"/>
      <c r="I10" s="15"/>
      <c r="J10" s="16"/>
      <c r="K10" s="127"/>
      <c r="L10" s="151" t="s">
        <v>121</v>
      </c>
    </row>
    <row r="11" spans="1:16" ht="29.25" customHeight="1" thickBot="1" x14ac:dyDescent="0.3">
      <c r="A11" s="109"/>
      <c r="B11" s="181"/>
      <c r="C11" s="13" t="s">
        <v>116</v>
      </c>
      <c r="D11" s="183" t="s">
        <v>117</v>
      </c>
      <c r="E11" s="164" t="s">
        <v>96</v>
      </c>
      <c r="F11" s="20"/>
      <c r="G11" s="62"/>
      <c r="H11" s="66"/>
      <c r="I11" s="62"/>
      <c r="J11" s="66"/>
      <c r="K11" s="129"/>
      <c r="L11" s="153"/>
    </row>
    <row r="12" spans="1:16" ht="16.5" thickBot="1" x14ac:dyDescent="0.3">
      <c r="A12" s="70" t="s">
        <v>27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2"/>
    </row>
    <row r="13" spans="1:16" ht="26.25" thickBot="1" x14ac:dyDescent="0.3">
      <c r="A13" s="44" t="s">
        <v>0</v>
      </c>
      <c r="B13" s="45" t="s">
        <v>1</v>
      </c>
      <c r="C13" s="46" t="s">
        <v>24</v>
      </c>
      <c r="D13" s="45" t="s">
        <v>25</v>
      </c>
      <c r="E13" s="45" t="s">
        <v>26</v>
      </c>
      <c r="F13" s="45" t="s">
        <v>31</v>
      </c>
      <c r="G13" s="45" t="s">
        <v>2</v>
      </c>
      <c r="H13" s="46" t="s">
        <v>3</v>
      </c>
      <c r="I13" s="45" t="s">
        <v>4</v>
      </c>
      <c r="J13" s="47" t="s">
        <v>5</v>
      </c>
      <c r="K13" s="48" t="s">
        <v>23</v>
      </c>
      <c r="L13" s="48" t="s">
        <v>95</v>
      </c>
    </row>
    <row r="14" spans="1:16" ht="41.25" customHeight="1" x14ac:dyDescent="0.25">
      <c r="A14" s="193" t="s">
        <v>6</v>
      </c>
      <c r="B14" s="6" t="s">
        <v>7</v>
      </c>
      <c r="C14" s="4" t="s">
        <v>10</v>
      </c>
      <c r="D14" s="75" t="s">
        <v>90</v>
      </c>
      <c r="E14" s="202" t="s">
        <v>96</v>
      </c>
      <c r="F14" s="27">
        <v>4.0000000000000002E-4</v>
      </c>
      <c r="G14" s="195">
        <v>71</v>
      </c>
      <c r="H14" s="196" t="s">
        <v>30</v>
      </c>
      <c r="I14" s="198">
        <f>G14</f>
        <v>71</v>
      </c>
      <c r="J14" s="206">
        <v>1</v>
      </c>
      <c r="K14" s="189">
        <f>I14*J14</f>
        <v>71</v>
      </c>
      <c r="L14" s="154"/>
    </row>
    <row r="15" spans="1:16" ht="41.25" customHeight="1" x14ac:dyDescent="0.25">
      <c r="A15" s="194"/>
      <c r="B15" s="6" t="s">
        <v>8</v>
      </c>
      <c r="C15" s="3"/>
      <c r="D15" s="2"/>
      <c r="E15" s="203"/>
      <c r="F15" s="8"/>
      <c r="G15" s="195"/>
      <c r="H15" s="197"/>
      <c r="I15" s="199"/>
      <c r="J15" s="207"/>
      <c r="K15" s="190"/>
      <c r="L15" s="152"/>
    </row>
    <row r="16" spans="1:16" ht="27.75" customHeight="1" thickBot="1" x14ac:dyDescent="0.3">
      <c r="A16" s="67"/>
      <c r="B16" s="7" t="s">
        <v>9</v>
      </c>
      <c r="C16" s="1"/>
      <c r="D16" s="5"/>
      <c r="E16" s="204"/>
      <c r="F16" s="9"/>
      <c r="G16" s="9"/>
      <c r="H16" s="1"/>
      <c r="I16" s="9"/>
      <c r="J16" s="1"/>
      <c r="K16" s="82"/>
      <c r="L16" s="153"/>
    </row>
    <row r="17" spans="1:12" ht="18.75" customHeight="1" thickBot="1" x14ac:dyDescent="0.3">
      <c r="A17" s="31" t="s">
        <v>28</v>
      </c>
      <c r="B17" s="21"/>
      <c r="C17" s="22"/>
      <c r="D17" s="23"/>
      <c r="E17" s="24"/>
      <c r="F17" s="24"/>
      <c r="G17" s="25"/>
      <c r="H17" s="25"/>
      <c r="I17" s="25"/>
      <c r="J17" s="25"/>
      <c r="K17" s="26"/>
      <c r="L17" s="155"/>
    </row>
    <row r="18" spans="1:12" ht="18" customHeight="1" thickBot="1" x14ac:dyDescent="0.3">
      <c r="A18" s="86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</row>
    <row r="19" spans="1:12" ht="26.25" thickBot="1" x14ac:dyDescent="0.3">
      <c r="A19" s="32" t="s">
        <v>0</v>
      </c>
      <c r="B19" s="33" t="s">
        <v>1</v>
      </c>
      <c r="C19" s="34" t="s">
        <v>22</v>
      </c>
      <c r="D19" s="33" t="s">
        <v>25</v>
      </c>
      <c r="E19" s="35" t="s">
        <v>26</v>
      </c>
      <c r="F19" s="35" t="s">
        <v>31</v>
      </c>
      <c r="G19" s="35" t="s">
        <v>2</v>
      </c>
      <c r="H19" s="34" t="s">
        <v>3</v>
      </c>
      <c r="I19" s="33" t="s">
        <v>4</v>
      </c>
      <c r="J19" s="34" t="s">
        <v>5</v>
      </c>
      <c r="K19" s="36" t="s">
        <v>23</v>
      </c>
      <c r="L19" s="156" t="s">
        <v>95</v>
      </c>
    </row>
    <row r="20" spans="1:12" ht="29.25" customHeight="1" x14ac:dyDescent="0.25">
      <c r="A20" s="14" t="s">
        <v>12</v>
      </c>
      <c r="B20" s="191" t="s">
        <v>13</v>
      </c>
      <c r="C20" s="75" t="s">
        <v>14</v>
      </c>
      <c r="D20" s="75" t="s">
        <v>88</v>
      </c>
      <c r="E20" s="165" t="s">
        <v>96</v>
      </c>
      <c r="F20" s="27">
        <v>1.5E-3</v>
      </c>
      <c r="G20" s="102">
        <v>193</v>
      </c>
      <c r="H20" s="101">
        <v>8</v>
      </c>
      <c r="I20" s="97">
        <f>G20+H20</f>
        <v>201</v>
      </c>
      <c r="J20" s="136">
        <v>1</v>
      </c>
      <c r="K20" s="128">
        <f>I20*J20</f>
        <v>201</v>
      </c>
      <c r="L20" s="152"/>
    </row>
    <row r="21" spans="1:12" ht="30" customHeight="1" thickBot="1" x14ac:dyDescent="0.3">
      <c r="A21" s="67"/>
      <c r="B21" s="192"/>
      <c r="C21" s="12" t="s">
        <v>15</v>
      </c>
      <c r="D21" s="12" t="s">
        <v>89</v>
      </c>
      <c r="E21" s="166" t="s">
        <v>96</v>
      </c>
      <c r="F21" s="20"/>
      <c r="G21" s="1"/>
      <c r="H21" s="9"/>
      <c r="I21" s="1"/>
      <c r="J21" s="9"/>
      <c r="K21" s="83"/>
      <c r="L21" s="157"/>
    </row>
    <row r="22" spans="1:12" ht="16.5" thickBot="1" x14ac:dyDescent="0.3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</row>
    <row r="23" spans="1:12" ht="26.25" thickBot="1" x14ac:dyDescent="0.3">
      <c r="A23" s="52" t="s">
        <v>0</v>
      </c>
      <c r="B23" s="53" t="s">
        <v>1</v>
      </c>
      <c r="C23" s="54" t="s">
        <v>22</v>
      </c>
      <c r="D23" s="53" t="s">
        <v>25</v>
      </c>
      <c r="E23" s="53" t="s">
        <v>26</v>
      </c>
      <c r="F23" s="53" t="s">
        <v>31</v>
      </c>
      <c r="G23" s="53" t="s">
        <v>2</v>
      </c>
      <c r="H23" s="54" t="s">
        <v>3</v>
      </c>
      <c r="I23" s="53" t="s">
        <v>4</v>
      </c>
      <c r="J23" s="54" t="s">
        <v>5</v>
      </c>
      <c r="K23" s="55" t="s">
        <v>23</v>
      </c>
      <c r="L23" s="55" t="s">
        <v>95</v>
      </c>
    </row>
    <row r="24" spans="1:12" ht="28.5" customHeight="1" x14ac:dyDescent="0.25">
      <c r="A24" s="14" t="s">
        <v>16</v>
      </c>
      <c r="B24" s="191" t="s">
        <v>17</v>
      </c>
      <c r="C24" s="11" t="s">
        <v>18</v>
      </c>
      <c r="D24" s="11" t="s">
        <v>87</v>
      </c>
      <c r="E24" s="165" t="s">
        <v>96</v>
      </c>
      <c r="F24" s="69">
        <v>0</v>
      </c>
      <c r="G24" s="64">
        <v>0</v>
      </c>
      <c r="H24" s="89">
        <f>1*21.88</f>
        <v>21.88</v>
      </c>
      <c r="I24" s="89">
        <f>H24</f>
        <v>21.88</v>
      </c>
      <c r="J24" s="135">
        <v>1</v>
      </c>
      <c r="K24" s="90">
        <f>I24*J24</f>
        <v>21.88</v>
      </c>
      <c r="L24" s="185" t="s">
        <v>122</v>
      </c>
    </row>
    <row r="25" spans="1:12" ht="29.25" customHeight="1" thickBot="1" x14ac:dyDescent="0.3">
      <c r="A25" s="73"/>
      <c r="B25" s="192"/>
      <c r="C25" s="84" t="s">
        <v>19</v>
      </c>
      <c r="D25" s="84" t="s">
        <v>86</v>
      </c>
      <c r="E25" s="166" t="s">
        <v>96</v>
      </c>
      <c r="F25" s="85"/>
      <c r="G25" s="62"/>
      <c r="H25" s="66"/>
      <c r="I25" s="62"/>
      <c r="J25" s="66"/>
      <c r="K25" s="74"/>
      <c r="L25" s="158"/>
    </row>
    <row r="26" spans="1:12" ht="6.75" customHeight="1" x14ac:dyDescent="0.25"/>
    <row r="27" spans="1:12" x14ac:dyDescent="0.25">
      <c r="B27" s="77"/>
      <c r="C27" s="77"/>
      <c r="D27" s="77"/>
      <c r="E27" s="77"/>
      <c r="F27" s="77"/>
      <c r="G27" s="28" t="s">
        <v>29</v>
      </c>
    </row>
    <row r="28" spans="1:12" x14ac:dyDescent="0.25">
      <c r="B28" s="78"/>
      <c r="C28" s="78"/>
      <c r="D28" s="78"/>
      <c r="E28" s="78"/>
      <c r="F28" s="78"/>
      <c r="G28" s="99" t="s">
        <v>32</v>
      </c>
    </row>
    <row r="29" spans="1:12" ht="14.25" customHeight="1" x14ac:dyDescent="0.25">
      <c r="B29" s="78"/>
      <c r="C29" s="78"/>
      <c r="D29" s="78"/>
      <c r="E29" s="78"/>
      <c r="F29" s="78"/>
    </row>
    <row r="30" spans="1:12" ht="15.75" hidden="1" customHeight="1" thickBot="1" x14ac:dyDescent="0.25">
      <c r="B30" s="79"/>
      <c r="C30" s="79"/>
      <c r="D30" s="79"/>
      <c r="E30" s="79"/>
      <c r="F30" s="79"/>
    </row>
    <row r="31" spans="1:12" ht="15.75" hidden="1" customHeight="1" thickBot="1" x14ac:dyDescent="0.25">
      <c r="B31" s="80"/>
      <c r="C31" s="80"/>
      <c r="D31" s="80"/>
      <c r="E31" s="80"/>
      <c r="F31" s="80"/>
    </row>
    <row r="32" spans="1:12" ht="13.5" customHeight="1" x14ac:dyDescent="0.25">
      <c r="B32" s="81"/>
      <c r="C32" s="81"/>
      <c r="D32" s="81"/>
      <c r="E32" s="81"/>
      <c r="F32" s="81"/>
    </row>
    <row r="33" spans="2:6" ht="14.25" customHeight="1" x14ac:dyDescent="0.25">
      <c r="B33" s="76"/>
      <c r="C33" s="76"/>
      <c r="D33" s="76"/>
      <c r="E33" s="76"/>
      <c r="F33" s="76"/>
    </row>
    <row r="34" spans="2:6" x14ac:dyDescent="0.25">
      <c r="E34" s="60"/>
      <c r="F34" s="60"/>
    </row>
  </sheetData>
  <mergeCells count="10">
    <mergeCell ref="A1:L1"/>
    <mergeCell ref="K14:K15"/>
    <mergeCell ref="B20:B21"/>
    <mergeCell ref="B24:B25"/>
    <mergeCell ref="A14:A15"/>
    <mergeCell ref="G14:G15"/>
    <mergeCell ref="H14:H15"/>
    <mergeCell ref="I14:I15"/>
    <mergeCell ref="J14:J15"/>
    <mergeCell ref="E14:E16"/>
  </mergeCells>
  <conditionalFormatting sqref="E5:E9">
    <cfRule type="cellIs" dxfId="104" priority="13" operator="equal">
      <formula>$P$6</formula>
    </cfRule>
    <cfRule type="cellIs" dxfId="103" priority="14" operator="equal">
      <formula>$P$5</formula>
    </cfRule>
    <cfRule type="cellIs" dxfId="102" priority="15" operator="equal">
      <formula>$P$4</formula>
    </cfRule>
  </conditionalFormatting>
  <conditionalFormatting sqref="E14">
    <cfRule type="cellIs" dxfId="101" priority="10" operator="equal">
      <formula>$P$6</formula>
    </cfRule>
    <cfRule type="cellIs" dxfId="100" priority="11" operator="equal">
      <formula>$P$5</formula>
    </cfRule>
    <cfRule type="cellIs" dxfId="99" priority="12" operator="equal">
      <formula>$P$4</formula>
    </cfRule>
  </conditionalFormatting>
  <conditionalFormatting sqref="E20:E21">
    <cfRule type="cellIs" dxfId="98" priority="7" operator="equal">
      <formula>$P$6</formula>
    </cfRule>
    <cfRule type="cellIs" dxfId="97" priority="8" operator="equal">
      <formula>$P$5</formula>
    </cfRule>
    <cfRule type="cellIs" dxfId="96" priority="9" operator="equal">
      <formula>$P$4</formula>
    </cfRule>
  </conditionalFormatting>
  <conditionalFormatting sqref="E24:E25">
    <cfRule type="cellIs" dxfId="95" priority="4" operator="equal">
      <formula>$P$6</formula>
    </cfRule>
    <cfRule type="cellIs" dxfId="94" priority="5" operator="equal">
      <formula>$P$5</formula>
    </cfRule>
    <cfRule type="cellIs" dxfId="93" priority="6" operator="equal">
      <formula>$P$4</formula>
    </cfRule>
  </conditionalFormatting>
  <conditionalFormatting sqref="E11">
    <cfRule type="cellIs" dxfId="92" priority="1" operator="equal">
      <formula>$P$6</formula>
    </cfRule>
    <cfRule type="cellIs" dxfId="91" priority="2" operator="equal">
      <formula>$P$5</formula>
    </cfRule>
    <cfRule type="cellIs" dxfId="90" priority="3" operator="equal">
      <formula>$P$4</formula>
    </cfRule>
  </conditionalFormatting>
  <dataValidations count="1">
    <dataValidation type="list" allowBlank="1" showInputMessage="1" showErrorMessage="1" sqref="E24:E25 E5:E11 E20:E21 E14">
      <formula1>$P$4:$P$6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 Abalone</vt:lpstr>
      <vt:lpstr>CL Bivalve</vt:lpstr>
      <vt:lpstr>CL Eels </vt:lpstr>
      <vt:lpstr>CL Offshore</vt:lpstr>
      <vt:lpstr>CL Other</vt:lpstr>
      <vt:lpstr>Onshore abalone</vt:lpstr>
      <vt:lpstr>PL Eels</vt:lpstr>
      <vt:lpstr>PL Indoor Intensive</vt:lpstr>
      <vt:lpstr>PL Marine</vt:lpstr>
      <vt:lpstr>PL Ornamentals</vt:lpstr>
      <vt:lpstr>PL Other</vt:lpstr>
      <vt:lpstr>PL Salmonids</vt:lpstr>
      <vt:lpstr>PL Tourism</vt:lpstr>
      <vt:lpstr>PL WWFF</vt:lpstr>
      <vt:lpstr>PL Yabbies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 (DEDJTR)</cp:lastModifiedBy>
  <cp:lastPrinted>2016-09-07T05:51:50Z</cp:lastPrinted>
  <dcterms:created xsi:type="dcterms:W3CDTF">2015-05-27T06:01:10Z</dcterms:created>
  <dcterms:modified xsi:type="dcterms:W3CDTF">2017-12-21T01:04:43Z</dcterms:modified>
</cp:coreProperties>
</file>